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235" firstSheet="6" activeTab="6"/>
  </bookViews>
  <sheets>
    <sheet name="количество видов работ" sheetId="1" state="hidden" r:id="rId1"/>
    <sheet name="512-ЗО с учетом изменения" sheetId="2" state="hidden" r:id="rId2"/>
    <sheet name="для минстроя 15-16" sheetId="3" state="hidden" r:id="rId3"/>
    <sheet name="2015-2016  (без формул)" sheetId="4" state="hidden" r:id="rId4"/>
    <sheet name="(без формул)" sheetId="5" state="hidden" r:id="rId5"/>
    <sheet name="кол-во видов" sheetId="6" state="hidden" r:id="rId6"/>
    <sheet name="реестр" sheetId="7" r:id="rId7"/>
  </sheets>
  <definedNames>
    <definedName name="_xlnm._FilterDatabase" localSheetId="4" hidden="1">'(без формул)'!$A$9:$AE$515</definedName>
    <definedName name="_xlnm._FilterDatabase" localSheetId="3" hidden="1">'2015-2016  (без формул)'!$A$9:$AE$549</definedName>
    <definedName name="_xlnm._FilterDatabase" localSheetId="1" hidden="1">'512-ЗО с учетом изменения'!$A$9:$AE$548</definedName>
    <definedName name="_xlnm._FilterDatabase" localSheetId="2" hidden="1">'для минстроя 15-16'!$A$9:$AE$530</definedName>
    <definedName name="_xlnm._FilterDatabase" localSheetId="0" hidden="1">'количество видов работ'!$A$9:$AE$9</definedName>
    <definedName name="_xlnm._FilterDatabase" localSheetId="6" hidden="1">'реестр'!$A$8:$BL$30</definedName>
    <definedName name="_xlnm.Print_Titles" localSheetId="4">'(без формул)'!$9:$9</definedName>
    <definedName name="_xlnm.Print_Titles" localSheetId="3">'2015-2016  (без формул)'!$9:$9</definedName>
    <definedName name="_xlnm.Print_Titles" localSheetId="1">'512-ЗО с учетом изменения'!$9:$9</definedName>
    <definedName name="_xlnm.Print_Titles" localSheetId="2">'для минстроя 15-16'!$9:$9</definedName>
    <definedName name="_xlnm.Print_Titles" localSheetId="0">'количество видов работ'!$9:$9</definedName>
    <definedName name="_xlnm.Print_Titles" localSheetId="6">'реестр'!$4:$8</definedName>
    <definedName name="_xlnm.Print_Area" localSheetId="4">'(без формул)'!$A$1:$AE$514</definedName>
    <definedName name="_xlnm.Print_Area" localSheetId="3">'2015-2016  (без формул)'!$A$1:$AE$550</definedName>
    <definedName name="_xlnm.Print_Area" localSheetId="1">'512-ЗО с учетом изменения'!$A$1:$AE$547</definedName>
    <definedName name="_xlnm.Print_Area" localSheetId="2">'для минстроя 15-16'!$A$1:$AE$529</definedName>
    <definedName name="_xlnm.Print_Area" localSheetId="0">'количество видов работ'!$A$1:$Y$53</definedName>
    <definedName name="_xlnm.Print_Area" localSheetId="6">'реестр'!$A$1:$AB$40</definedName>
    <definedName name="реестр" localSheetId="6">'реестр'!$B:$X</definedName>
    <definedName name="РО">#REF!</definedName>
  </definedNames>
  <calcPr fullCalcOnLoad="1"/>
</workbook>
</file>

<file path=xl/sharedStrings.xml><?xml version="1.0" encoding="utf-8"?>
<sst xmlns="http://schemas.openxmlformats.org/spreadsheetml/2006/main" count="5287" uniqueCount="1109">
  <si>
    <t xml:space="preserve">Реестр многоквартирных домов, которые подлежат капитальному ремонту, по видам  ремонта, 
планируемые для включения в краткосрочный план реализации региональной программы капитального ремонта на 2015 год </t>
  </si>
  <si>
    <t>№ п/п</t>
  </si>
  <si>
    <t>Адрес МКД</t>
  </si>
  <si>
    <t>Стоимость капитального ремонта                                                ВСЕГО</t>
  </si>
  <si>
    <t>виды, установленые Законом Челябинской области от 27.06.2013г. 
№ 512-ЗО</t>
  </si>
  <si>
    <t>ремонт внутридомовых инженерных систем</t>
  </si>
  <si>
    <t>ремонт
внутридомовых инженерных систем ВСЕГО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</si>
  <si>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</si>
  <si>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</si>
  <si>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</si>
  <si>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</si>
  <si>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</si>
  <si>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t>
  </si>
  <si>
    <t>утепление фасада</t>
  </si>
  <si>
    <t>переустройство невентилируемой крыши на вентилируемую крышу, устройство выходов на кровлю</t>
  </si>
  <si>
    <t>Контрольпорядковый номер</t>
  </si>
  <si>
    <t>ЭЭ</t>
  </si>
  <si>
    <t>ГВС</t>
  </si>
  <si>
    <t>ХВС</t>
  </si>
  <si>
    <t>ТС</t>
  </si>
  <si>
    <t>ВО</t>
  </si>
  <si>
    <t>руб.</t>
  </si>
  <si>
    <t>ед.</t>
  </si>
  <si>
    <t>кв. м</t>
  </si>
  <si>
    <t>куб. м</t>
  </si>
  <si>
    <t>Верхнеуфалейский городской округ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</si>
  <si>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</si>
  <si>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</si>
  <si>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</si>
  <si>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</si>
  <si>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Магнитогорский городской округ</t>
  </si>
  <si>
    <t>Миасский городской округ</t>
  </si>
  <si>
    <t>Чебаркульский муниципальный район</t>
  </si>
  <si>
    <t>Село Пустозерово,Северная,45</t>
  </si>
  <si>
    <t>Село Травники,Советская,34</t>
  </si>
  <si>
    <t>Озерский городской округ</t>
  </si>
  <si>
    <t>Снежинский городской округ</t>
  </si>
  <si>
    <t>Троицкий городской округ</t>
  </si>
  <si>
    <t>Усть-Катавский городской округ</t>
  </si>
  <si>
    <t>Чебаркульский городской округ</t>
  </si>
  <si>
    <t>Челябинский городской округ</t>
  </si>
  <si>
    <t>Южноуральский городской округ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</si>
  <si>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</si>
  <si>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</si>
  <si>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</si>
  <si>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</si>
  <si>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</si>
  <si>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</si>
  <si>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</si>
  <si>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</si>
  <si>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</si>
  <si>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</si>
  <si>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</si>
  <si>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</si>
  <si>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район</t>
  </si>
  <si>
    <t>Итого по Коркинскому муниципальному району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</si>
  <si>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</si>
  <si>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</si>
  <si>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</si>
  <si>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Нагайбакский муниципальный район</t>
  </si>
  <si>
    <t>Нязепетровский муниципальный район</t>
  </si>
  <si>
    <t xml:space="preserve">Октябрьский муниципальный район </t>
  </si>
  <si>
    <t>Пластовский муниципальный район</t>
  </si>
  <si>
    <t>Саткинский муниципальный район</t>
  </si>
  <si>
    <t>Сосновский муниципальный район</t>
  </si>
  <si>
    <t>Троицкий муниципальный район</t>
  </si>
  <si>
    <t>Уйский муниципальный район</t>
  </si>
  <si>
    <t>Чесменский муниципальный район</t>
  </si>
  <si>
    <t>п. Березинский, ул. 50 лет Октября, д. 2</t>
  </si>
  <si>
    <t>п. Березинский, ул. 50 лет Октября, д. 3</t>
  </si>
  <si>
    <t>Трехорный городской округ</t>
  </si>
  <si>
    <t>Итого по Агаповскому муниципальному району</t>
  </si>
  <si>
    <t>Итого по Верхнеуфалейскому городскому округу</t>
  </si>
  <si>
    <t>Итого по Златоустовскому муниципальному району</t>
  </si>
  <si>
    <t>Итого по Карабашскому городскому округу</t>
  </si>
  <si>
    <t>Итого по Копейскому городскому округу</t>
  </si>
  <si>
    <t>Итого по Кыштымскому городскому округу</t>
  </si>
  <si>
    <t>Итого по Магнитогорскому городскому округу</t>
  </si>
  <si>
    <t>Итого по Миасскому городскому округу</t>
  </si>
  <si>
    <t>Итого по Озерскому городскому округу</t>
  </si>
  <si>
    <t>Итого по Снежинскому городскому округу</t>
  </si>
  <si>
    <t>Итого по Троицкому городскому округу</t>
  </si>
  <si>
    <t>Итого по Трехгорному городскому округу</t>
  </si>
  <si>
    <t>Итого по Усть-Катавскому городскому округу</t>
  </si>
  <si>
    <t>Итого по Чебаркульскому городскому округу</t>
  </si>
  <si>
    <t>Итого  по Челябинскому городскому округу</t>
  </si>
  <si>
    <t>Итого по Ашинскому муниципальному району</t>
  </si>
  <si>
    <t>Итого по Брединскому  муниципальному району</t>
  </si>
  <si>
    <t>Итого по Варненскому муниципальному району</t>
  </si>
  <si>
    <t>Итого по Верхнеуральскому муниципальному району</t>
  </si>
  <si>
    <t>Итого по Еманжелинскому муниципальному району</t>
  </si>
  <si>
    <t>Итого по Еткульскому муниципальному району</t>
  </si>
  <si>
    <t>Итого по Карталинскому муниципальному району</t>
  </si>
  <si>
    <t>Итого по Каслинскому муниципальному району</t>
  </si>
  <si>
    <t>Итого по Катав-Ивановскому муниципальному району</t>
  </si>
  <si>
    <t>Итого по Кизильскому муниципальному району</t>
  </si>
  <si>
    <t>Итого по Красноармейскому муниципальному району</t>
  </si>
  <si>
    <t>Итого по Кунашакскому муниципальному району</t>
  </si>
  <si>
    <t>Итого по Кусинскому муниципальному району</t>
  </si>
  <si>
    <t>Итого по Нагайбакскому муниципальному району</t>
  </si>
  <si>
    <t>Итого по Нязепетровскому муниципальному району</t>
  </si>
  <si>
    <t>Итого по Октябрьскому муниципальному району</t>
  </si>
  <si>
    <t>Итого по Пластовскому муниципальному району</t>
  </si>
  <si>
    <t>Итого по Саткинскому муниципальному району</t>
  </si>
  <si>
    <t>Итого по Сосновскому муниципальному району</t>
  </si>
  <si>
    <t>Итого по Троицкому муниципальному району</t>
  </si>
  <si>
    <t>Итого по Уйскому муниципальному району</t>
  </si>
  <si>
    <t>Итого по Чебаркульскому муниципальному району</t>
  </si>
  <si>
    <t>1.</t>
  </si>
  <si>
    <t>Город Верхний Уфалей, Ленина, 166</t>
  </si>
  <si>
    <t>2.</t>
  </si>
  <si>
    <t>Город Верхний Уфалей, Победы, 49</t>
  </si>
  <si>
    <t>3.</t>
  </si>
  <si>
    <t>4.</t>
  </si>
  <si>
    <t>Город Златоуст, проспект Мира, 12</t>
  </si>
  <si>
    <t>5.</t>
  </si>
  <si>
    <t>Город Златоуст, проспект Мира, 2</t>
  </si>
  <si>
    <t>6.</t>
  </si>
  <si>
    <t>7.</t>
  </si>
  <si>
    <t>Город Златоуст, Дворцовая, 16</t>
  </si>
  <si>
    <t>8.</t>
  </si>
  <si>
    <t>Город Златоуст, Дворцовая, 4</t>
  </si>
  <si>
    <t>9.</t>
  </si>
  <si>
    <t>10.</t>
  </si>
  <si>
    <t>11.</t>
  </si>
  <si>
    <t>12.</t>
  </si>
  <si>
    <t>Город Златоуст, имени Карла Маркса, 13</t>
  </si>
  <si>
    <t>13.</t>
  </si>
  <si>
    <t>Город Златоуст, имени Карла Маркса, 23</t>
  </si>
  <si>
    <t>14.</t>
  </si>
  <si>
    <t>Город Златоуст, имени Карла Маркса, 43</t>
  </si>
  <si>
    <t>15.</t>
  </si>
  <si>
    <t>Город Златоуст, имени Карла Маркса, 8</t>
  </si>
  <si>
    <t>16.</t>
  </si>
  <si>
    <t>Город Златоуст, имени П.А. Румянцева, 10</t>
  </si>
  <si>
    <t>17.</t>
  </si>
  <si>
    <t>Город Златоуст, имени П.П. Аносова, 251</t>
  </si>
  <si>
    <t>18.</t>
  </si>
  <si>
    <t>19.</t>
  </si>
  <si>
    <t>20.</t>
  </si>
  <si>
    <t>21.</t>
  </si>
  <si>
    <t>22.</t>
  </si>
  <si>
    <t>Город Златоуст, Машиностроителей, 37</t>
  </si>
  <si>
    <t>23.</t>
  </si>
  <si>
    <t>Город Златоуст, Металлургов, 5</t>
  </si>
  <si>
    <t>24.</t>
  </si>
  <si>
    <t>Город Златоуст, Металлургов, 7</t>
  </si>
  <si>
    <t>25.</t>
  </si>
  <si>
    <t>Город Карабаш, Ленина, 36</t>
  </si>
  <si>
    <t>26.</t>
  </si>
  <si>
    <t>Город Карабаш, Ленина, 38</t>
  </si>
  <si>
    <t>27.</t>
  </si>
  <si>
    <t>Поселок Советов, 3</t>
  </si>
  <si>
    <t>28.</t>
  </si>
  <si>
    <t>Поселок Советов, 5</t>
  </si>
  <si>
    <t>29.</t>
  </si>
  <si>
    <t>Город Копейск, переулок Больничный, 1</t>
  </si>
  <si>
    <t>30.</t>
  </si>
  <si>
    <t>Город Копейск, переулок Больничный, 3</t>
  </si>
  <si>
    <t>31.</t>
  </si>
  <si>
    <t>Город Копейск, переулок Больничный, 5</t>
  </si>
  <si>
    <t>32.</t>
  </si>
  <si>
    <t>Город Копейск, Бажова, 21</t>
  </si>
  <si>
    <t>33.</t>
  </si>
  <si>
    <t>Город Копейск, Бажова, 5</t>
  </si>
  <si>
    <t>34.</t>
  </si>
  <si>
    <t>Город Копейск, Гастелло, 6</t>
  </si>
  <si>
    <t>35.</t>
  </si>
  <si>
    <t>36.</t>
  </si>
  <si>
    <t>Город Копейск, Грибоедова, 20</t>
  </si>
  <si>
    <t>Город Копейск, Коммунистическая, 17</t>
  </si>
  <si>
    <t>38.</t>
  </si>
  <si>
    <t>Город Копейск, Коммунистическая, 19</t>
  </si>
  <si>
    <t>39.</t>
  </si>
  <si>
    <t>Город Копейск, Чкалова, 32</t>
  </si>
  <si>
    <t>40.</t>
  </si>
  <si>
    <t>Город Копейск, Электровозная, 7</t>
  </si>
  <si>
    <t>41.</t>
  </si>
  <si>
    <t>Город Копейск, Васенко, 11</t>
  </si>
  <si>
    <t>42.</t>
  </si>
  <si>
    <t>Город Копейск, Васенко, 9</t>
  </si>
  <si>
    <t>43.</t>
  </si>
  <si>
    <t>Город Копейск, Электровозная, 7А</t>
  </si>
  <si>
    <t>44.</t>
  </si>
  <si>
    <t>Город Копейск, Медиков, 7</t>
  </si>
  <si>
    <t>45.</t>
  </si>
  <si>
    <t>46.</t>
  </si>
  <si>
    <t>47.</t>
  </si>
  <si>
    <t>48.</t>
  </si>
  <si>
    <t>49.</t>
  </si>
  <si>
    <t>Город Магнитогорск, Бахметьева, 17</t>
  </si>
  <si>
    <t>50.</t>
  </si>
  <si>
    <t>Город Магнитогорск,  Бахметьева, 21</t>
  </si>
  <si>
    <t>51.</t>
  </si>
  <si>
    <t>Город Магнитогорск, Володарского, 26</t>
  </si>
  <si>
    <t>52.</t>
  </si>
  <si>
    <t>Город Магнитогорск, Достоевского, 32А</t>
  </si>
  <si>
    <t>53.</t>
  </si>
  <si>
    <t>Город Магнитогорск, Комсомольская, 14</t>
  </si>
  <si>
    <t>54.</t>
  </si>
  <si>
    <t>Город Магнитогорск, Комсомольская, 77</t>
  </si>
  <si>
    <t>55.</t>
  </si>
  <si>
    <t>Город Магнитогорск, Комсомольская, 18</t>
  </si>
  <si>
    <t>56.</t>
  </si>
  <si>
    <t>Город Магнитогорск, Ленинградская, 22</t>
  </si>
  <si>
    <t>57.</t>
  </si>
  <si>
    <t>Город Магнитогорск, Ленинградская,22 корпус 1</t>
  </si>
  <si>
    <t>58.</t>
  </si>
  <si>
    <t>Город Магнитогорск, Лениградская, 5 корпус 2</t>
  </si>
  <si>
    <t>59.</t>
  </si>
  <si>
    <t>60.</t>
  </si>
  <si>
    <t>Город Магнитогорск, Маяковского, 19</t>
  </si>
  <si>
    <t>61.</t>
  </si>
  <si>
    <t>Город Магнитогорск, Менделеева, 17 корпус 1</t>
  </si>
  <si>
    <t>Город Магнитогорск, Менделеева, 18</t>
  </si>
  <si>
    <t>Город Магнитогорск, Менделеева,22/1</t>
  </si>
  <si>
    <t>Город Магнитогорск, Менделеева, 22</t>
  </si>
  <si>
    <t>Город Магнитогорск, Менделеева, 24</t>
  </si>
  <si>
    <t>Город Магнитогорск, Менделеева,25</t>
  </si>
  <si>
    <t>Город Магнитогорск, Менделеева, 26</t>
  </si>
  <si>
    <t>Город Магнитогорск, Московская, 28</t>
  </si>
  <si>
    <t>Город Магнитогорск, Московская, 34</t>
  </si>
  <si>
    <t>Город Магнитогорск, Салтыкова - Щедрина, 15</t>
  </si>
  <si>
    <t>Город Магнитогорск, Панькова, 26 корпус 1</t>
  </si>
  <si>
    <t>Город Магнитогорск, Писарева, 20</t>
  </si>
  <si>
    <t>Город Магнитогорск, Первомайская, 11</t>
  </si>
  <si>
    <t>Город Магнитогорск, площадь Горького, 6</t>
  </si>
  <si>
    <t>Город Магнитогорск, проспект Ленина, 58</t>
  </si>
  <si>
    <t>Город Магнитогорск, проспект Ленина, 58, корпус 1</t>
  </si>
  <si>
    <t>Город Магнитогорск, проспект Ленина, 60</t>
  </si>
  <si>
    <t>Город Магнитогорск, проспект Металлургов, 9</t>
  </si>
  <si>
    <t>Город Магнитогорск, проспект Металлургов, 9 корпус 1</t>
  </si>
  <si>
    <t>Город Магнитогорск, проспект Металлургов, 16</t>
  </si>
  <si>
    <t>Город Магнитогорск, проспект Металлургов, 20</t>
  </si>
  <si>
    <t>Город Магнитогорск, Советская, 23А</t>
  </si>
  <si>
    <t>Город Магнитогорск, Советская, 27</t>
  </si>
  <si>
    <t>Город Магнитогорск, Советская, 29</t>
  </si>
  <si>
    <t>Город Магнитогорск, Советская,35</t>
  </si>
  <si>
    <t>Город Магнитогорск, Советская, 31</t>
  </si>
  <si>
    <t>Город Магнитогорск, Строителей, 44</t>
  </si>
  <si>
    <t>Город Магнитогорск, Уральская, 39</t>
  </si>
  <si>
    <t>Город Магнитогорск, Уральская, 43</t>
  </si>
  <si>
    <t>Город Магнитогорск, Уральская, 43, корпус 1</t>
  </si>
  <si>
    <t>Город Магнитогорск, Уральская,51</t>
  </si>
  <si>
    <t>Город Магнитогорск, Уральская, 58, корпус 1</t>
  </si>
  <si>
    <t>Город Магнитогорск, Ушакова, 38</t>
  </si>
  <si>
    <t>Город Магнитогорск, Ушакова, 40</t>
  </si>
  <si>
    <t>Город Магнитогорск, Ушакова, 42</t>
  </si>
  <si>
    <t>Город Магнитогорск, Фрунзе, 15</t>
  </si>
  <si>
    <t>Город Магнитогорск, Фрунзе, 3</t>
  </si>
  <si>
    <t>Город Магнитогорск, Цементная, 12</t>
  </si>
  <si>
    <t>Город Магнитогорск, Цементная, 21</t>
  </si>
  <si>
    <t>Город Магнитогорск, Чайковского, 33</t>
  </si>
  <si>
    <t>Город Магнитогорск, Чайковского, 35</t>
  </si>
  <si>
    <t>Город Магнитогорск, Чайковского, 37</t>
  </si>
  <si>
    <t>Город Магнитогорск, Чайковского, 39</t>
  </si>
  <si>
    <t>Город Миасс, проспект Автозаводцев, 12</t>
  </si>
  <si>
    <t xml:space="preserve">Город Миасс, проспект Автозаводцев, 13 </t>
  </si>
  <si>
    <t xml:space="preserve">Город Миасс, проспект Автозаводцев, 15 </t>
  </si>
  <si>
    <t>Город Миасс, проспект Автозаводцев, 18</t>
  </si>
  <si>
    <t>Город Миасс, проспект Автозаводцев, 20</t>
  </si>
  <si>
    <t>Город Миасс, проспект Автозаводцев, 22</t>
  </si>
  <si>
    <t>Город Миасс, проспект Автозаводцев, 25</t>
  </si>
  <si>
    <t>Город Миасс, проспект Автозаводцев, 27</t>
  </si>
  <si>
    <t>Город Миасс, проспект Автозаводцев, 35</t>
  </si>
  <si>
    <t xml:space="preserve">Город Миасс, 60 лет Октября, 24 </t>
  </si>
  <si>
    <t xml:space="preserve">Город Миасс, 8 Июля, 31 </t>
  </si>
  <si>
    <t>Город Миасс, Готвальда, 14</t>
  </si>
  <si>
    <t>Город Озерск, проспект Ленина, 28</t>
  </si>
  <si>
    <t>Город Озерск, проспект Ленина, 64</t>
  </si>
  <si>
    <t>Город Озерск, проспект Ленина, 70</t>
  </si>
  <si>
    <t>Город Озерск, Южная, 2</t>
  </si>
  <si>
    <t>Город Озерск, проспект Победы, 30</t>
  </si>
  <si>
    <t>Город Озерск, проспект Победы, 32</t>
  </si>
  <si>
    <t>Город Озерск, проспект Победы, 46</t>
  </si>
  <si>
    <t>Город Озерск, проспект Победы, 47</t>
  </si>
  <si>
    <t>Город Озерск, проспект Победы, 50</t>
  </si>
  <si>
    <t>Город Озерск, Маяковского, 3</t>
  </si>
  <si>
    <t>Город Озерск, Менделеева, 6</t>
  </si>
  <si>
    <t>поселок Новогорный, Ленина, 13</t>
  </si>
  <si>
    <t>Город Озерск, Студенческая, 5</t>
  </si>
  <si>
    <t>Город Озерск, Свердлова, 28</t>
  </si>
  <si>
    <t>Поселок Сокол, Бажова, 2</t>
  </si>
  <si>
    <t>Поселок Сокол, Бажова, 4</t>
  </si>
  <si>
    <t>Поселок Сокол, Бажова, 7</t>
  </si>
  <si>
    <t>Поселок Сокол, Кирова, 5</t>
  </si>
  <si>
    <t>Поселок Сокол, Кирова, 7</t>
  </si>
  <si>
    <t>Поселок Ближний Береговой, Центральная, 1</t>
  </si>
  <si>
    <t>Поселок Ближний Береговой, Центральная, 5</t>
  </si>
  <si>
    <t>Город Снежинск, Чапаева, 6</t>
  </si>
  <si>
    <t>Город Снежинск, Чапаева, 8</t>
  </si>
  <si>
    <t>Город Снежинск, Чапаева, 10</t>
  </si>
  <si>
    <t>Город Троицк, проспект Строителей, 17</t>
  </si>
  <si>
    <t>Город Троицк, Автодромная, 3</t>
  </si>
  <si>
    <t>Город Троицк, имени П.Г.Ильина, 56</t>
  </si>
  <si>
    <t>Город Троицк, Кирова, 37</t>
  </si>
  <si>
    <t>Город Троицк, ул. Пионерская, 59</t>
  </si>
  <si>
    <t>Город Троицк, ул. Пионерская, 61</t>
  </si>
  <si>
    <t>Трехгорный городской округ</t>
  </si>
  <si>
    <t>Город Усть-Катав, Ленина, 42</t>
  </si>
  <si>
    <t>Город Чебаркуль, Ленина, 11</t>
  </si>
  <si>
    <t>Город Чебаркуль, Ленина, 32</t>
  </si>
  <si>
    <t>Город Чебаркуль, Ленина, 34</t>
  </si>
  <si>
    <t>Город Чебаркуль, Ленина, 7</t>
  </si>
  <si>
    <t>Город Чебаркуль, Ленина, 9</t>
  </si>
  <si>
    <t>Город Челябинск, проспект Ленина, 16</t>
  </si>
  <si>
    <t xml:space="preserve">Город Челябинск, проспект Свердловский, 19 </t>
  </si>
  <si>
    <t>Город Челябинск, 60-летия Октября, 20</t>
  </si>
  <si>
    <t>Город Челябинск, Барбюса, 6</t>
  </si>
  <si>
    <t>Город Челябинск, Береговая, 32А</t>
  </si>
  <si>
    <t>Город Челябинск, Блюхера, 10</t>
  </si>
  <si>
    <t>Город Челябинск, Вагнера, 72А</t>
  </si>
  <si>
    <t>Город Челябинск, Воровского, 45</t>
  </si>
  <si>
    <t>Город Челябинск, Воровского, 47</t>
  </si>
  <si>
    <t>Город Челябинск, Воровского, 49</t>
  </si>
  <si>
    <t>Город Челябинск, Воровского, 53</t>
  </si>
  <si>
    <t>Город Челябинск, Воровского, 55</t>
  </si>
  <si>
    <t>Город Челябинск, Гагарина, 21</t>
  </si>
  <si>
    <t>Город Челябинск, Грибоедова, 57А</t>
  </si>
  <si>
    <t>Город Челябинск, Дарвина, 109</t>
  </si>
  <si>
    <t>Город Челябинск, Дарвина, 111</t>
  </si>
  <si>
    <t>Город Челябинск, Дарвина, 113</t>
  </si>
  <si>
    <t>Город Челябинск, Дегтярева, 58А</t>
  </si>
  <si>
    <t>Город Челябинск, Деповская, 14А</t>
  </si>
  <si>
    <t>Город Челябинск, Заслонова, 10</t>
  </si>
  <si>
    <t>Город Челябинск, Заслонова, 12</t>
  </si>
  <si>
    <t>Город Челябинск, Калинина, 10</t>
  </si>
  <si>
    <t>Город Челябинск, Каслинская, 25</t>
  </si>
  <si>
    <t>Город Челябинск, Коммунаров, 12А</t>
  </si>
  <si>
    <t>Город Челябинск, Коммуны, 127</t>
  </si>
  <si>
    <t>Город Челябинск, Комсомольская, 20</t>
  </si>
  <si>
    <t>Город Челябинск, Контейнерная, 2</t>
  </si>
  <si>
    <t>Город Челябинск, Контейнерная, 4</t>
  </si>
  <si>
    <t>Город Челябинск, Контейнерная, 4А</t>
  </si>
  <si>
    <t>Город Челябинск, Контейнерная, 8</t>
  </si>
  <si>
    <t>Город Челябинск, Котина, 44</t>
  </si>
  <si>
    <t>Город Челябинск, Кудрявцева, 16А</t>
  </si>
  <si>
    <t xml:space="preserve">Город Челябинск, Кудрявцева, 21 </t>
  </si>
  <si>
    <t>Город Челябинск, Либкнехта, 20</t>
  </si>
  <si>
    <t>Город Челябинск, Машиностроителей, 22</t>
  </si>
  <si>
    <t>Город Челябинск, Машиностроителей, 24</t>
  </si>
  <si>
    <t>Город Челябинск, Машиностроителей, 42</t>
  </si>
  <si>
    <t>Город Челябинск, Машиностроителей, 44</t>
  </si>
  <si>
    <t>Город Челябинск, Нахимова, 3</t>
  </si>
  <si>
    <t>Город Челябинск, Нахимова, 5</t>
  </si>
  <si>
    <t>Город Челябинск, Плеханова, 16</t>
  </si>
  <si>
    <t>Город Челябинск, Пограничная, 2А</t>
  </si>
  <si>
    <t>Город Челябинск, Пушкина, 32/1</t>
  </si>
  <si>
    <t>Город Челябинск, Рессорная, 8</t>
  </si>
  <si>
    <t xml:space="preserve">Город Челябинск, Рессорная, 10 </t>
  </si>
  <si>
    <t>Город Челябинск, Рессорная, 12</t>
  </si>
  <si>
    <t>Город Челябинск, Рессорная, 14</t>
  </si>
  <si>
    <t>Город Челябинск, Рождественского, 7</t>
  </si>
  <si>
    <t>Город Челябинск, Российская, 10</t>
  </si>
  <si>
    <t xml:space="preserve">Город Челябинск, Российская, 32 </t>
  </si>
  <si>
    <t>Город Челябинск, Российская, 59</t>
  </si>
  <si>
    <t>Город Челябинск, Сталеваров, 56</t>
  </si>
  <si>
    <t>Город Челябинск, Сталеваров, 35</t>
  </si>
  <si>
    <t>Город Челябинск, Сталеваров, 72</t>
  </si>
  <si>
    <t>Город Челябинск, Тарасова, 54</t>
  </si>
  <si>
    <t>Город Челябинск, Тернопольская, 23</t>
  </si>
  <si>
    <t>Город Челябинск, Трубников, 33</t>
  </si>
  <si>
    <t>Город Челябинск, Труда, 175</t>
  </si>
  <si>
    <t>Город Челябинск, Турбинная, 63</t>
  </si>
  <si>
    <t>Город Челябинск, Ударная, 1</t>
  </si>
  <si>
    <t>Город Челябинск, Ударная, 2</t>
  </si>
  <si>
    <t>Город Челябинск, Ударная, 2А</t>
  </si>
  <si>
    <t>Город Челябинск, Ударная, 2В</t>
  </si>
  <si>
    <t>Город Челябинск, Ударная, 4</t>
  </si>
  <si>
    <t>Город Челябинск, Уральская, 17</t>
  </si>
  <si>
    <t>Город Челябинск, Худякова, 23</t>
  </si>
  <si>
    <t>Город Челябинск, Цвиллинга, 41А</t>
  </si>
  <si>
    <t>Город Челябинск, Шарова, 51</t>
  </si>
  <si>
    <t>Город Челябинск, Шарова, 53</t>
  </si>
  <si>
    <t>Город Челябинск, Шарова, 56</t>
  </si>
  <si>
    <t>Город Челябинск, Шарова, 62</t>
  </si>
  <si>
    <t>Село Агаповка, Октябрьская, 25</t>
  </si>
  <si>
    <t>Село Агаповка, Правобережная, 19</t>
  </si>
  <si>
    <t>Город Аша, Свободы, 6</t>
  </si>
  <si>
    <t>Город Аша, Свободы, 8</t>
  </si>
  <si>
    <t>Город Аша, Коммунистическая, 8</t>
  </si>
  <si>
    <t>Город Аша, Коммунистическая, 9</t>
  </si>
  <si>
    <t>Город Аша, Маяковского, 3</t>
  </si>
  <si>
    <t>Город Миньяр, Советская, 79</t>
  </si>
  <si>
    <t>Город Миньяр. Советская, 85</t>
  </si>
  <si>
    <t>Город Миньяр, Горького, 108</t>
  </si>
  <si>
    <t>Рабочий поселок Кропачево, Вокзальная, 18</t>
  </si>
  <si>
    <t>Поселок Бреды, микрорайон Целинстрой, 2</t>
  </si>
  <si>
    <t>Село Варна, Спартака, 1</t>
  </si>
  <si>
    <t>Село Кирса, Юбилейная, 15</t>
  </si>
  <si>
    <t>Город Еманжелинск, Герцена, 9</t>
  </si>
  <si>
    <t>Город Еманжелинск, переулок Железнодорожный, 3</t>
  </si>
  <si>
    <t>Город Еманжелинск, переулок Заводской, 2</t>
  </si>
  <si>
    <t>Город Еманжелинск, Шахтера, 13</t>
  </si>
  <si>
    <t>Рабочий поселок Красногорский,  Пионерская, 3</t>
  </si>
  <si>
    <t>Рабочий поселок Красногорский,  Победы, 4</t>
  </si>
  <si>
    <t>Рабочий поселок Красногорский,  Пушкина, 5</t>
  </si>
  <si>
    <t>Рабочий поселок Красногорский, Рабочая, 2</t>
  </si>
  <si>
    <t>Рабочий поселок Красногорский, Рабочая, 6</t>
  </si>
  <si>
    <t>Поселок Новобатурино, Центральная, 9</t>
  </si>
  <si>
    <t>Поселок Новобатурино, Центральная, 10</t>
  </si>
  <si>
    <t>Город Карталы, Пушкина, 12</t>
  </si>
  <si>
    <t>Город Касли, Свердлова, 81</t>
  </si>
  <si>
    <t>Поселок Береговой, Суворова, 13</t>
  </si>
  <si>
    <t>Рабочий поселок Вишневогорск, Пионерская, 9</t>
  </si>
  <si>
    <t>Село Тубюк, Гагарина, 7</t>
  </si>
  <si>
    <t>Город Катав-Ивановск, Степана Разина, 14</t>
  </si>
  <si>
    <t>Город Катав-Ивановск, Степана Разина, 10</t>
  </si>
  <si>
    <t>Поселок Гранитный, переулок Школьный, 4</t>
  </si>
  <si>
    <t>Поселок Гранитный, переулок Школьный, 5</t>
  </si>
  <si>
    <t>Поселок Зингейский, Школьная, 8</t>
  </si>
  <si>
    <t>Поселок Измайловский, Победы, 8</t>
  </si>
  <si>
    <t>Город Коркино, проспект Горняков, 3</t>
  </si>
  <si>
    <t>Город Коркино, проспект Горняков, 13</t>
  </si>
  <si>
    <t>Город Коркино, проспект Горняков, 18</t>
  </si>
  <si>
    <t>Город Коркино, 30 лет ВЛКСМ, 5</t>
  </si>
  <si>
    <t>Город Коркино, 30 лет ВЛКСМ, 7</t>
  </si>
  <si>
    <t>Город Коркино, 30 лет ВЛКСМ, 9</t>
  </si>
  <si>
    <t>Рабочий поселок Первомайский, Высоковольтная, 52</t>
  </si>
  <si>
    <t>Поселок Дубровка, Ленина, 8А</t>
  </si>
  <si>
    <t>Поселок Баландино, Железнодорожная, 23</t>
  </si>
  <si>
    <t>Поселок Лазурный, Ленина, 6</t>
  </si>
  <si>
    <t>Поселок Дубровка, Ленина, 8</t>
  </si>
  <si>
    <t>Поселок Дубровка, Садовая, 11</t>
  </si>
  <si>
    <t xml:space="preserve"> Город Куса, Ленина, 9</t>
  </si>
  <si>
    <t>Город Куса, Советская, 20</t>
  </si>
  <si>
    <t>Село Фершампенуаз, ул. Блюхера, д. 34</t>
  </si>
  <si>
    <t>Село Фершампенуаз, ул. Блюхера, д. 36</t>
  </si>
  <si>
    <t>Село Фершампенуаз, ул. Блюхера, д. 43</t>
  </si>
  <si>
    <t>Село Фершампенуаз, ул. Блюхера, д. 45</t>
  </si>
  <si>
    <t xml:space="preserve">Село Фершампенуаз, ул. Карла Маркса, д. 42 </t>
  </si>
  <si>
    <t xml:space="preserve">Село Фершампенуаз, ул. Карла Маркса, д. 44 </t>
  </si>
  <si>
    <t xml:space="preserve">Село Фершампенуаз, ул. Карла Маркса, д. 46 </t>
  </si>
  <si>
    <t xml:space="preserve">Село Фершампенуаз, ул. Карла Маркса, д. 48 </t>
  </si>
  <si>
    <t xml:space="preserve">Село Фершампенуаз, ул. Карла Маркса, д. 52 </t>
  </si>
  <si>
    <t xml:space="preserve">Село Фершампенуаз, ул. Карла Маркса, д. 56 </t>
  </si>
  <si>
    <t>Город Нязепетровск, Мира, 2</t>
  </si>
  <si>
    <t>Город Нязепетровск, Мира, 8</t>
  </si>
  <si>
    <t>Октябрьский муниципальный район</t>
  </si>
  <si>
    <t>Село Октябрьское, Комсомольская, 36</t>
  </si>
  <si>
    <t>Город Пласт, Спартака, 106</t>
  </si>
  <si>
    <t>Город Бакал, 8  Марта, 1</t>
  </si>
  <si>
    <t>Город Бакал, 8  Марта, 2</t>
  </si>
  <si>
    <t>Город Бакал, 8  Марта, 3</t>
  </si>
  <si>
    <t>Город Бакал, 8  Марта, 4</t>
  </si>
  <si>
    <t>Город Бакал, 8  Марта, 5</t>
  </si>
  <si>
    <t>Город Бакал, 8  Марта, 6</t>
  </si>
  <si>
    <t>Город Бакал, Бажова, 1</t>
  </si>
  <si>
    <t>Город Бакал, Кирова, 2</t>
  </si>
  <si>
    <t>Город Бакал, Кирова, 3</t>
  </si>
  <si>
    <t>Город Бакал, Кирова, 4</t>
  </si>
  <si>
    <t>Город Сатка, Куйбышева, 1</t>
  </si>
  <si>
    <t>Город Сатка, Куйбышева, 3</t>
  </si>
  <si>
    <t>Город Сатка, Куйбышева, 4</t>
  </si>
  <si>
    <t>Город Сатка, Куйбышева, 7</t>
  </si>
  <si>
    <t>Город Сатка, Куйбышева, 8</t>
  </si>
  <si>
    <t>Поселок Мирный, Ленина, 14</t>
  </si>
  <si>
    <t>Поселок Полевой, Центральная, 13</t>
  </si>
  <si>
    <t>Поселок Полетаево, Пионерская, 26</t>
  </si>
  <si>
    <t>Поселок Рощино, Фабричная, 5</t>
  </si>
  <si>
    <t>Село Долгодеревенское, Ленина, 40</t>
  </si>
  <si>
    <t>Поселок Ясные Поляны,  Ленина, 9</t>
  </si>
  <si>
    <t>Поселок Мирный, Труда, 3</t>
  </si>
  <si>
    <t>Поселок Мирный, Труда, 4</t>
  </si>
  <si>
    <t>Поселок Мирный, Труда 6</t>
  </si>
  <si>
    <t>Село Ларино, ул. Тополиная, 5</t>
  </si>
  <si>
    <t>Итого по Чесменскому муниципальному району</t>
  </si>
  <si>
    <t>Поселок Лесной, 2</t>
  </si>
  <si>
    <t>Локомотивный городской округ</t>
  </si>
  <si>
    <t>Увельский муниципальнй район</t>
  </si>
  <si>
    <t>Итого по Увельскому муниципальному району</t>
  </si>
  <si>
    <t>ИТОГО по Челябинской области</t>
  </si>
  <si>
    <t>Город Верхнеуральск, Ленина, 79</t>
  </si>
  <si>
    <t>Город Кыштым, Дёмина, 12</t>
  </si>
  <si>
    <t>Город Кыштым, Дёмина, 14</t>
  </si>
  <si>
    <t>Город Кыштым, Дёмина, 8</t>
  </si>
  <si>
    <t>Город Кыштым, Карла Либкнехта, 115</t>
  </si>
  <si>
    <t>Город Миасс, Готвальда, 40</t>
  </si>
  <si>
    <t>Город Челябинск, переулок Руставели, 11</t>
  </si>
  <si>
    <t>Город Челябинск, площадь Революции, 1</t>
  </si>
  <si>
    <t>Город Челябинск, проспект Ленина, 45</t>
  </si>
  <si>
    <t xml:space="preserve">Город Челябинск, проспект Ленина, 47 </t>
  </si>
  <si>
    <t>Город Челябинск, проспект Победы, 119</t>
  </si>
  <si>
    <t>Город Челябинск, проспект Победы, 121</t>
  </si>
  <si>
    <t>Город Челябинск, проспект Победы, 150</t>
  </si>
  <si>
    <t>Город Челябинск, 40-летия Октября, 24</t>
  </si>
  <si>
    <t>Город Челябинск, 60-летия Октября, 14</t>
  </si>
  <si>
    <t>Город Челябинск, Агалакова, 15</t>
  </si>
  <si>
    <t>Город Челябинск, Агалакова, 21</t>
  </si>
  <si>
    <t>Город Челябинск, Барбюса, 63</t>
  </si>
  <si>
    <t>Город Челябинск, Белостоцкого, 3</t>
  </si>
  <si>
    <t>Город Челябинск, Белостоцкого, 7</t>
  </si>
  <si>
    <t>Город Челябинск, Блюхера, 51</t>
  </si>
  <si>
    <t>Город Челябинск, Блюхера, 63</t>
  </si>
  <si>
    <t>Город Челябинск, Блюхера, 67</t>
  </si>
  <si>
    <t>Город Челябинск, Вагнера, 78</t>
  </si>
  <si>
    <t>Город Челябинск, Вагнера, 116</t>
  </si>
  <si>
    <t>Город Челябинск, Василевского, 71</t>
  </si>
  <si>
    <t>Город Челябинск, Володарского, 28</t>
  </si>
  <si>
    <t>Город Челябинск, Заслонова, 4</t>
  </si>
  <si>
    <t>Город Челябинск, Шадринская, 71</t>
  </si>
  <si>
    <t>Город Челябинск, Часовая, 9</t>
  </si>
  <si>
    <t>Город Челябинск, Челябинского рабочего, 4</t>
  </si>
  <si>
    <t>Поселок Увельский, 40 лет Победы, 18</t>
  </si>
  <si>
    <t>Поселок Увельский, 40 лет Победы, 22</t>
  </si>
  <si>
    <t>Поселок Увельский, Сафонова, 12</t>
  </si>
  <si>
    <t>Поселок Увельский, Фурманова, 2А</t>
  </si>
  <si>
    <t>Поселок Увельский, Элеваторная, 9</t>
  </si>
  <si>
    <t>Село Кичигино,  Крылова, 23</t>
  </si>
  <si>
    <t>ГС</t>
  </si>
  <si>
    <t xml:space="preserve"> 
1793.4</t>
  </si>
  <si>
    <t>Город Трехгорный,  Володина, 10</t>
  </si>
  <si>
    <t>Город Трехгорный, Ленина, 13</t>
  </si>
  <si>
    <t>Город Трехгорный, Мира, 7</t>
  </si>
  <si>
    <t>Город Трехгорный, Кирова, 15</t>
  </si>
  <si>
    <t>Город Трехгорный, Ленина, 8</t>
  </si>
  <si>
    <t>Город Трехгорный, переулок Пионерский, 21</t>
  </si>
  <si>
    <t>Город Трехгорный, переулок Пионерский, 25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</si>
  <si>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</si>
  <si>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</si>
  <si>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</si>
  <si>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</si>
  <si>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</si>
  <si>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</si>
  <si>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</si>
  <si>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</si>
  <si>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</si>
  <si>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</si>
  <si>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</si>
  <si>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</si>
  <si>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</si>
  <si>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</si>
  <si>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</si>
  <si>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</si>
  <si>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</si>
  <si>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</si>
  <si>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</si>
  <si>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</si>
  <si>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</si>
  <si>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</si>
  <si>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</si>
  <si>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</si>
  <si>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</si>
  <si>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</si>
  <si>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</si>
  <si>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</si>
  <si>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</si>
  <si>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</si>
  <si>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</si>
  <si>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</si>
  <si>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</si>
  <si>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</si>
  <si>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</si>
  <si>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</si>
  <si>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</si>
  <si>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</si>
  <si>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</si>
  <si>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</si>
  <si>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</si>
  <si>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</si>
  <si>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</si>
  <si>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</si>
  <si>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</si>
  <si>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</si>
  <si>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</si>
  <si>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</si>
  <si>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</si>
  <si>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</si>
  <si>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</si>
  <si>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</si>
  <si>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</si>
  <si>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</si>
  <si>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</si>
  <si>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</si>
  <si>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</si>
  <si>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</si>
  <si>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</si>
  <si>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</si>
  <si>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</si>
  <si>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</si>
  <si>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</si>
  <si>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</si>
  <si>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</si>
  <si>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</si>
  <si>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</si>
  <si>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</si>
  <si>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</si>
  <si>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</si>
  <si>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</si>
  <si>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</si>
  <si>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</si>
  <si>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</si>
  <si>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</si>
  <si>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</si>
  <si>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</si>
  <si>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</si>
  <si>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</si>
  <si>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</si>
  <si>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</si>
  <si>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</si>
  <si>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</si>
  <si>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</si>
  <si>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</si>
  <si>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</si>
  <si>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</si>
  <si>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</si>
  <si>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</si>
  <si>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</si>
  <si>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</si>
  <si>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</si>
  <si>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</si>
  <si>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</si>
  <si>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</si>
  <si>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</si>
  <si>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</si>
  <si>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</si>
  <si>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</si>
  <si>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</si>
  <si>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</si>
  <si>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</si>
  <si>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</si>
  <si>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</si>
  <si>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</si>
  <si>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</si>
  <si>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</si>
  <si>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</si>
  <si>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</si>
  <si>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</si>
  <si>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</si>
  <si>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</si>
  <si>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</si>
  <si>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</si>
  <si>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</si>
  <si>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</si>
  <si>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</si>
  <si>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</si>
  <si>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</si>
  <si>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</si>
  <si>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</si>
  <si>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</si>
  <si>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</si>
  <si>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</si>
  <si>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</si>
  <si>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</si>
  <si>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</si>
  <si>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</si>
  <si>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</si>
  <si>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</si>
  <si>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</si>
  <si>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</si>
  <si>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</si>
  <si>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</si>
  <si>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</si>
  <si>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</si>
  <si>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</si>
  <si>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</si>
  <si>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</si>
  <si>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</si>
  <si>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</si>
  <si>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</si>
  <si>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</si>
  <si>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</si>
  <si>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</si>
  <si>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</si>
  <si>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</si>
  <si>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</si>
  <si>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</si>
  <si>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</si>
  <si>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</si>
  <si>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</si>
  <si>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</si>
  <si>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</si>
  <si>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</si>
  <si>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</si>
  <si>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</si>
  <si>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</si>
  <si>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</si>
  <si>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</si>
  <si>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</si>
  <si>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</si>
  <si>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</si>
  <si>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</si>
  <si>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</si>
  <si>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</si>
  <si>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</si>
  <si>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</si>
  <si>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</si>
  <si>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</si>
  <si>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</si>
  <si>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</si>
  <si>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</si>
  <si>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</si>
  <si>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</si>
  <si>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</si>
  <si>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</si>
  <si>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</si>
  <si>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</si>
  <si>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</si>
  <si>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</si>
  <si>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</si>
  <si>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</si>
  <si>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</si>
  <si>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</si>
  <si>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</si>
  <si>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</si>
  <si>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</si>
  <si>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</si>
  <si>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</si>
  <si>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</si>
  <si>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</si>
  <si>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</si>
  <si>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</si>
  <si>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</si>
  <si>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</si>
  <si>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</si>
  <si>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</si>
  <si>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</si>
  <si>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</si>
  <si>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</si>
  <si>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</si>
  <si>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</si>
  <si>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</si>
  <si>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</si>
  <si>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</si>
  <si>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</si>
  <si>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</si>
  <si>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</si>
  <si>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</si>
  <si>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</si>
  <si>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</si>
  <si>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</si>
  <si>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</si>
  <si>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</si>
  <si>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</si>
  <si>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</si>
  <si>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</si>
  <si>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</si>
  <si>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</si>
  <si>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</si>
  <si>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</si>
  <si>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</si>
  <si>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</si>
  <si>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</si>
  <si>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</si>
  <si>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</si>
  <si>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</si>
  <si>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</si>
  <si>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</si>
  <si>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</si>
  <si>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</si>
  <si>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</si>
  <si>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</si>
  <si>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</si>
  <si>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</si>
  <si>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</si>
  <si>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</si>
  <si>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</si>
  <si>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</si>
  <si>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</si>
  <si>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</si>
  <si>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</si>
  <si>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</si>
  <si>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</si>
  <si>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</si>
  <si>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</si>
  <si>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</si>
  <si>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</si>
  <si>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</si>
  <si>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</si>
  <si>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</si>
  <si>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</si>
  <si>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</si>
  <si>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</si>
  <si>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329.</t>
  </si>
  <si>
    <t>330.</t>
  </si>
  <si>
    <t>331.</t>
  </si>
  <si>
    <t>332.</t>
  </si>
  <si>
    <t>335.</t>
  </si>
  <si>
    <t>336.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</si>
  <si>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</si>
  <si>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</si>
  <si>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</si>
  <si>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</si>
  <si>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</si>
  <si>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</si>
  <si>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</si>
  <si>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</si>
  <si>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</si>
  <si>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</si>
  <si>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</si>
  <si>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</si>
  <si>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</si>
  <si>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</si>
  <si>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</si>
  <si>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</si>
  <si>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</si>
  <si>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</si>
  <si>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</si>
  <si>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</si>
  <si>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</si>
  <si>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</si>
  <si>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</si>
  <si>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</si>
  <si>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</si>
  <si>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</si>
  <si>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</si>
  <si>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</si>
  <si>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</si>
  <si>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</si>
  <si>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</si>
  <si>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</si>
  <si>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</si>
  <si>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</si>
  <si>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</si>
  <si>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</si>
  <si>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</si>
  <si>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381.</t>
  </si>
  <si>
    <t>383.</t>
  </si>
  <si>
    <t>384.</t>
  </si>
  <si>
    <t>385.</t>
  </si>
  <si>
    <t>386.</t>
  </si>
  <si>
    <t>387.</t>
  </si>
  <si>
    <t>388.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</si>
  <si>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</si>
  <si>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</si>
  <si>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</si>
  <si>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</si>
  <si>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</si>
  <si>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</si>
  <si>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</si>
  <si>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</si>
  <si>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</si>
  <si>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</si>
  <si>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</si>
  <si>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</si>
  <si>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</si>
  <si>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</si>
  <si>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</si>
  <si>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</si>
  <si>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</si>
  <si>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</si>
  <si>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</si>
  <si>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</si>
  <si>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</si>
  <si>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</si>
  <si>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</si>
  <si>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</si>
  <si>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</si>
  <si>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</si>
  <si>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</si>
  <si>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</si>
  <si>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</si>
  <si>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</si>
  <si>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</si>
  <si>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</si>
  <si>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</si>
  <si>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</si>
  <si>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</si>
  <si>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430.</t>
  </si>
  <si>
    <t>431.</t>
  </si>
  <si>
    <t>432.</t>
  </si>
  <si>
    <t>433.</t>
  </si>
  <si>
    <t>434.</t>
  </si>
  <si>
    <t>435.</t>
  </si>
  <si>
    <t>436.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</si>
  <si>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</si>
  <si>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</si>
  <si>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</si>
  <si>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</si>
  <si>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</si>
  <si>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</si>
  <si>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</si>
  <si>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</si>
  <si>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</si>
  <si>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</si>
  <si>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</si>
  <si>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450.</t>
  </si>
  <si>
    <t>451.</t>
  </si>
  <si>
    <t>452.</t>
  </si>
  <si>
    <t>453.</t>
  </si>
  <si>
    <t>Город Челябинск, переулок Руставели, 5</t>
  </si>
  <si>
    <t>Город Челябинск, поселок Мясокомбинат, 10</t>
  </si>
  <si>
    <t>Город Челябинск, поселок Мясокомбинат, 11</t>
  </si>
  <si>
    <t>Город Челябинск, поселок Мясокомбинат, 14</t>
  </si>
  <si>
    <t>Город Челябинск, поселок Мясокомбинат, 5</t>
  </si>
  <si>
    <t>Город Челябинск, проспект Свердловский, 24А</t>
  </si>
  <si>
    <t>Город Челябинск, Байкальская, 29</t>
  </si>
  <si>
    <t>Город Челябинск, Володарского, 52</t>
  </si>
  <si>
    <t>Город Челябинск, Воровского, 41Б</t>
  </si>
  <si>
    <t>Город Челябинск, поселок Новосинеглазово, Восьмое Марта , 2</t>
  </si>
  <si>
    <t>Город Челябинск, Гагарина, 1</t>
  </si>
  <si>
    <t>Город Челябинск, Гагарина, 24</t>
  </si>
  <si>
    <t>Город Челябинск, Гагарина, 58Б</t>
  </si>
  <si>
    <t>Город Челябинск, Героев Танкограда, 108</t>
  </si>
  <si>
    <t>Город Челябинск, Горького, 34</t>
  </si>
  <si>
    <t xml:space="preserve">Город Челябинск, Горького, 53  </t>
  </si>
  <si>
    <t>Город Челябинск, Грибоедова, 48</t>
  </si>
  <si>
    <t>Город Челябинск, Дзержинского, 103</t>
  </si>
  <si>
    <t>Город Челябинск, Дзержинского, 132</t>
  </si>
  <si>
    <t>Город Челябинск, Доватора, 32</t>
  </si>
  <si>
    <t>Город Челябинск, Заслонова, 11</t>
  </si>
  <si>
    <t>Город Челябинск, Заслонова, 14</t>
  </si>
  <si>
    <t>Город Челябинск, Калининградская, 23</t>
  </si>
  <si>
    <t>Город Челябинск, Коммунаров, 23</t>
  </si>
  <si>
    <t>Город Челябинск, Коммуны, 137</t>
  </si>
  <si>
    <t>Город Челябинск, Кудрявцева, 12А</t>
  </si>
  <si>
    <t>Город Челябинск, Машиностроителей, 46</t>
  </si>
  <si>
    <t>Город Челябинск, Новороссийская, 77</t>
  </si>
  <si>
    <t>Город Челябинск, Новороссийская, 79</t>
  </si>
  <si>
    <t>Город Челябинск, Образцова, 18</t>
  </si>
  <si>
    <t>Город Челябинск, поселок Новосинеглазово, Октябрьская, 22</t>
  </si>
  <si>
    <t>Город Челябинск, Плеханова, 36</t>
  </si>
  <si>
    <t>Город Челябинск, Плеханова, 47</t>
  </si>
  <si>
    <t>Город Челябинск, Пушкина, 60</t>
  </si>
  <si>
    <t>Город Челябинск, Пушкина, 70</t>
  </si>
  <si>
    <t>Город Челябинск, Пятого Декабря, 32</t>
  </si>
  <si>
    <t>Город Челябинск, Российская, 49</t>
  </si>
  <si>
    <t>Город Челябинск, Савина, 10</t>
  </si>
  <si>
    <t>Город Челябинск, Савина, 12</t>
  </si>
  <si>
    <t>Город Челябинск, Свободы, 106</t>
  </si>
  <si>
    <t xml:space="preserve">Город Челябинск, Свободы, 153 </t>
  </si>
  <si>
    <t>Город Челябинск, Свободы, 163</t>
  </si>
  <si>
    <t>Город Челябинск, Свободы, 70</t>
  </si>
  <si>
    <t>Город Челябинск, Свободы, 76</t>
  </si>
  <si>
    <t>Город Челябинск, Свободы, 80</t>
  </si>
  <si>
    <t>Город Челябинск, поселок Новосинеглазово, Советская, 15</t>
  </si>
  <si>
    <t>Город Челябинск, поселок Новосинеглазово, Советская, 17</t>
  </si>
  <si>
    <t>Город Челябинск, поселок Новосинеглазово,  Станционная, 18</t>
  </si>
  <si>
    <t>Город Челябинск, Тарасова, 46</t>
  </si>
  <si>
    <t>Город Челябинск, Тарасова, 50</t>
  </si>
  <si>
    <t>Город Челябинск, Тимирязева, 19</t>
  </si>
  <si>
    <t>Город Челябинск, Тимирязева, 36</t>
  </si>
  <si>
    <t>Город Челябинск, Тимирязева, 8</t>
  </si>
  <si>
    <t>Город Челябинск, Третьего Интернационала, 128А</t>
  </si>
  <si>
    <t>Город Челябинск, Третьего Интернационала, 130</t>
  </si>
  <si>
    <t>Город Челябинск, Харлова, 3</t>
  </si>
  <si>
    <t>Город Челябинск, Худякова, 17</t>
  </si>
  <si>
    <t>Город Челябинск, Худякова, 19</t>
  </si>
  <si>
    <t>Город Челябинск, Цвиллинга, 28</t>
  </si>
  <si>
    <t>Город Челябинск, Монакова, 6А</t>
  </si>
  <si>
    <t>Город Челябинск, шоссе Копейское, 15</t>
  </si>
  <si>
    <t>Город Челябинск, Свободы, 108</t>
  </si>
  <si>
    <t>Город Миасс, Готвальда, 2</t>
  </si>
  <si>
    <t>Увельский муниципальный район</t>
  </si>
  <si>
    <t>ИТОГО количество видов работ</t>
  </si>
  <si>
    <t>Город Златоуст, имени Братьев Пудовкиных, 7</t>
  </si>
  <si>
    <t>Город Златоуст, имени Карла Маркса, 12</t>
  </si>
  <si>
    <t>Город Златоуст, имени Карла Маркса, 19</t>
  </si>
  <si>
    <t>Город Златоуст, имени Карла Маркса, 49</t>
  </si>
  <si>
    <t>Город Златоуст, имени Н.П. Полетаева, 119</t>
  </si>
  <si>
    <t>Город Златоуст, Машиностроителей, 29</t>
  </si>
  <si>
    <t>Город Златоуст,  имени М.А. Аникеева, 5</t>
  </si>
  <si>
    <t>Город Златоуст, имени М.И. Калинина, 1</t>
  </si>
  <si>
    <t>Город Златоуст, шоссе Кусинское, 1</t>
  </si>
  <si>
    <t>Виды работ</t>
  </si>
  <si>
    <t>По софинансированию (185-ФЗ)</t>
  </si>
  <si>
    <t>По обязательным платежам (512-ОЗ)</t>
  </si>
  <si>
    <t>Всего видов работ</t>
  </si>
  <si>
    <t>Ремонт внутридомовых инженерных систем</t>
  </si>
  <si>
    <t>Электроснабжения (ЭЭ)</t>
  </si>
  <si>
    <t>Горячего водоснабжения (ГВС)</t>
  </si>
  <si>
    <t>Холодного водоснабжения (ХВС)</t>
  </si>
  <si>
    <t>Теплоснабжения (ТС)</t>
  </si>
  <si>
    <t>Водоотведения (ВО)</t>
  </si>
  <si>
    <t>газоснабжения (ГС)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</si>
  <si>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</si>
  <si>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</si>
  <si>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</si>
  <si>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</si>
  <si>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</si>
  <si>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ИТОГО видов работ:</t>
  </si>
  <si>
    <t xml:space="preserve">Установка коллективных (общедомовых) приборов учета потребления ресурсов, узлов управления и регулирования потребления этих ресурсов </t>
  </si>
  <si>
    <t>Количество видов работ по ремонту общего имущества многоквартирных домов в Челябинской области, заланированных на 2015 год</t>
  </si>
  <si>
    <t>Город Сим, 40 лет Октября, 23</t>
  </si>
  <si>
    <t>Город Сим, 40 лет Октября, 25</t>
  </si>
  <si>
    <t>Город Усть-Катав, Паранино, 29</t>
  </si>
  <si>
    <t xml:space="preserve"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 </t>
  </si>
  <si>
    <t>ВСЕГО</t>
  </si>
  <si>
    <t>ПУ ТЭ</t>
  </si>
  <si>
    <t>ПУ ХВС</t>
  </si>
  <si>
    <t>ПУ ГВС</t>
  </si>
  <si>
    <t>ПУ ЭЭ</t>
  </si>
  <si>
    <t>УУ ТЭ</t>
  </si>
  <si>
    <t>УУ ГВС</t>
  </si>
  <si>
    <t>ПСД</t>
  </si>
  <si>
    <t>Другие виды</t>
  </si>
  <si>
    <t>Экспертиза</t>
  </si>
  <si>
    <t>Город Златоуст, имени В.И. Ленина, 22</t>
  </si>
  <si>
    <t>Город Златоуст, имени П.П. Аносова, 178</t>
  </si>
  <si>
    <t>Город Магнитогорск, Ломоносова, 22 корпус 1</t>
  </si>
  <si>
    <t>Рабочий поселок Красногорский,  Победы, 3</t>
  </si>
  <si>
    <t>Город Челябинск, Горького, 81</t>
  </si>
  <si>
    <t>Город Златоуст, Горькова, 5</t>
  </si>
  <si>
    <t>г Златоуст ул Тургенева, д. 4</t>
  </si>
  <si>
    <t>г Златоуст ул Макаренко, д. 1</t>
  </si>
  <si>
    <t>г Златоуст ул Макаренко, д. 6</t>
  </si>
  <si>
    <t>г Златоуст ул 50-летия Октября, д. 11</t>
  </si>
  <si>
    <t>Итого по Южноуральскому городскому округу</t>
  </si>
  <si>
    <t>Город Южноуральск, Ленина,33</t>
  </si>
  <si>
    <t>Город южноуральск. Мира, 23</t>
  </si>
  <si>
    <t>п. Лесной, д. 29</t>
  </si>
  <si>
    <t>с. Кунашак, ул. Ленина, д. 90</t>
  </si>
  <si>
    <t>с. Кунашак, ул. Октябрьская, д. 20</t>
  </si>
  <si>
    <t>с. Кунашак, ул. Свердлова, д. 19</t>
  </si>
  <si>
    <t>с. Кунашак, ул. Свердлова, д. 9</t>
  </si>
  <si>
    <t>с. Кунашак, ул. Совхозная, д. 18</t>
  </si>
  <si>
    <t>с. Кунашак, ул. Совхозная, д. 20</t>
  </si>
  <si>
    <t>с. Кунашак, ул. Совхозная, д. 22</t>
  </si>
  <si>
    <t>с. Новобурино, ул. Комсомольская, д. 4А</t>
  </si>
  <si>
    <t>с. Новобурино, ул. Комсомольская, д. 6А</t>
  </si>
  <si>
    <t>с. Новобурино, ул. Комсомольская, д. 8А</t>
  </si>
  <si>
    <t>с. Новобурино, ул. Центральная, д. 11б</t>
  </si>
  <si>
    <t>п. Увельский ул. Мельничная, д. 18</t>
  </si>
  <si>
    <t>п. Увельский ул. Мельничная, д. 20</t>
  </si>
  <si>
    <t>п. Увельский ул. Больничная, д. 1Б</t>
  </si>
  <si>
    <t>п. Увельский ул. Сафонова, д. 14</t>
  </si>
  <si>
    <t>с. Кичигино ул. Крылова, д. 20</t>
  </si>
  <si>
    <t>с. Уйское ул. Пионерская, д. 28</t>
  </si>
  <si>
    <t>с. Уйское ул. Пионерская, д. 32</t>
  </si>
  <si>
    <t>рп Красногорский ул. Победы, д. 10</t>
  </si>
  <si>
    <t>г. Магнитогорск пр. Металлургов, д. 11</t>
  </si>
  <si>
    <t>Город Челябинск, проспект Ленина, 24</t>
  </si>
  <si>
    <t>Город Челябинск, Контейнерная, 12</t>
  </si>
  <si>
    <t>Город Челябинск, ул. Первого Спутника, д. 27</t>
  </si>
  <si>
    <t>с. Ларино ул. Мира,д. 2</t>
  </si>
  <si>
    <t>с. Ларино ул. Садовая, д. 5</t>
  </si>
  <si>
    <t>Генеральный директор</t>
  </si>
  <si>
    <t>В.Б. Борисов</t>
  </si>
  <si>
    <t>37.</t>
  </si>
  <si>
    <t>118.</t>
  </si>
  <si>
    <t>119.</t>
  </si>
  <si>
    <t>130.</t>
  </si>
  <si>
    <t>157.</t>
  </si>
  <si>
    <t>158.</t>
  </si>
  <si>
    <t>195.</t>
  </si>
  <si>
    <t>241.</t>
  </si>
  <si>
    <t>253.</t>
  </si>
  <si>
    <t>263.</t>
  </si>
  <si>
    <t>264.</t>
  </si>
  <si>
    <t>294.</t>
  </si>
  <si>
    <t>328.</t>
  </si>
  <si>
    <t>333.</t>
  </si>
  <si>
    <t>334.</t>
  </si>
  <si>
    <t>337.</t>
  </si>
  <si>
    <t>338.</t>
  </si>
  <si>
    <t>365.</t>
  </si>
  <si>
    <t>366.</t>
  </si>
  <si>
    <t>367.</t>
  </si>
  <si>
    <t>368.</t>
  </si>
  <si>
    <t>380.</t>
  </si>
  <si>
    <t>382.</t>
  </si>
  <si>
    <t>389.</t>
  </si>
  <si>
    <t>390.</t>
  </si>
  <si>
    <t>391.</t>
  </si>
  <si>
    <t>392.</t>
  </si>
  <si>
    <t>414.</t>
  </si>
  <si>
    <t>429.</t>
  </si>
  <si>
    <t>437.</t>
  </si>
  <si>
    <t>449.</t>
  </si>
  <si>
    <t>454.</t>
  </si>
  <si>
    <t>455.</t>
  </si>
  <si>
    <t>виды, установленые Законом Челябинской области  от 27.06.2013г. 
№ 512-ЗО</t>
  </si>
  <si>
    <t xml:space="preserve">Реестр многоквартирных домов, которые подлежат капитальному ремонту, по видам  ремонта на 2015-2016 годы </t>
  </si>
  <si>
    <t>Виды ремонта, установленные частью 1 статьи 166 Жилищного кодекса Российской Федерации</t>
  </si>
  <si>
    <t>ремонт
внутридомовых инженерных систем</t>
  </si>
  <si>
    <t xml:space="preserve">Стоимость капитального ремонта, всего                                             </t>
  </si>
  <si>
    <t>рублей</t>
  </si>
  <si>
    <t>единиц</t>
  </si>
  <si>
    <t>кв. метров</t>
  </si>
  <si>
    <t>куб. метров</t>
  </si>
  <si>
    <t>переуст-ройство невенти-лируе-мой крыши на вентили-руемую крышу, устрой-ство выходов на кровлю</t>
  </si>
  <si>
    <t>Виды ремонта, установленные нормативным правовым актом Челябинской области</t>
  </si>
  <si>
    <t>другие виды</t>
  </si>
  <si>
    <t>Адрес многоквартирного дома</t>
  </si>
  <si>
    <t>ЭЭ*</t>
  </si>
  <si>
    <t>ГВС**</t>
  </si>
  <si>
    <t>ХВС***</t>
  </si>
  <si>
    <t>ТС****</t>
  </si>
  <si>
    <t>ВО*****</t>
  </si>
  <si>
    <t>ГС******</t>
  </si>
  <si>
    <t xml:space="preserve">              ****** Ремонт внутридомовых инженерных систем газоснабжения.</t>
  </si>
  <si>
    <t>утепление фасадов</t>
  </si>
  <si>
    <t>** Ремонт внутридомовых инженерных систем горячего водоснабжения.</t>
  </si>
  <si>
    <t>*** Ремонт внутридомовых инженерных систем холодного водоснабжения.</t>
  </si>
  <si>
    <t xml:space="preserve">              **** Ремонт внутридомовых инженерных систем теплоснабжения.</t>
  </si>
  <si>
    <t xml:space="preserve">              ***** Ремонт внутридомовых инженерных систем водоотведения.</t>
  </si>
  <si>
    <t>* Ремонт внутридомовых инженерных систем электроснабжения.</t>
  </si>
  <si>
    <t>Город Троицк, проспект Строителей, 6</t>
  </si>
  <si>
    <t>Город Троицк, проспект Строителей, 8</t>
  </si>
  <si>
    <t>Город Троицк, Автодромная, 1</t>
  </si>
  <si>
    <t>Город Троицк, Деповская, 39</t>
  </si>
  <si>
    <t>Город Троицк,  имени Братьев Малышевых, 45</t>
  </si>
  <si>
    <t>Город Троицк,  имени И.В. Мичурина, 8</t>
  </si>
  <si>
    <t>Город Троицк,  имени И.Д. Селивановской, 49</t>
  </si>
  <si>
    <t>Город Троицк, имени М.М. Володарского, 19</t>
  </si>
  <si>
    <t>Город Троицк, имени М.Ф. Фрунзе, 21</t>
  </si>
  <si>
    <t>Город Троицк, имени М.Ф. Фрунзе, 26</t>
  </si>
  <si>
    <t>Город Троицк, имени М.Ф. Фрунзе, 30</t>
  </si>
  <si>
    <t>Город Троицк, имени М.Ф. Фрунзе, 32</t>
  </si>
  <si>
    <t>Город Троицк, имени М.Ф. Фрунзе, 2б</t>
  </si>
  <si>
    <t>Город Троицк, имени Ю.А. Гагарина, 15</t>
  </si>
  <si>
    <t>Город Троицк, имени Ю.А. Гагарина, 35</t>
  </si>
  <si>
    <t>Город Троицк, имени Ю.А. Гагарина, 60</t>
  </si>
  <si>
    <t>Реестр многоквартирных домов по видам ремонта (в рамках II этапа Плана)</t>
  </si>
  <si>
    <t>Город Троицк, имени А.М. Климова, 42</t>
  </si>
  <si>
    <t>Город Троицк, имени А.М. Климова, 46</t>
  </si>
  <si>
    <t>Город Троицк, имени А.М. Климова, 50</t>
  </si>
  <si>
    <t>Город Троицк, имени А.М. Климова, 52</t>
  </si>
  <si>
    <t xml:space="preserve">ПРИЛОЖЕНИЕ 4     к краткосрочному плану реализации региональной программы капитального ремонта общего имущества в многоквартирных домах Челябинской                     области на 2017-2018 годы                                                     (в редакции постановления Правительства   Челябинской области от_______2017 г. №_______)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</si>
</sst>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\ _₽"/>
    <numFmt numFmtId="174" formatCode="#,##0.00_ ;[Red]\-#,##0.00\ "/>
    <numFmt numFmtId="175" formatCode="###\ ###\ ###\ ##0.00"/>
    <numFmt numFmtId="176" formatCode="0.0"/>
    <numFmt numFmtId="177" formatCode="dd/mm/yy;@"/>
    <numFmt numFmtId="178" formatCode="[$-419]General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Calibri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21.5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36"/>
      <color theme="1"/>
      <name val="Times New Roman"/>
      <family val="1"/>
    </font>
    <font>
      <sz val="14"/>
      <color theme="1"/>
      <name val="Times New Roman"/>
      <family val="1"/>
    </font>
    <font>
      <sz val="21.5"/>
      <color theme="1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1">
      <alignment/>
      <protection/>
    </xf>
    <xf numFmtId="177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2">
    <xf numFmtId="0" fontId="0" fillId="0" borderId="0" xfId="0" applyFont="1" applyAlignment="1">
      <alignment/>
    </xf>
    <xf numFmtId="4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1" fontId="58" fillId="0" borderId="11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1" fontId="58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1" fontId="58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center" vertical="center"/>
    </xf>
    <xf numFmtId="172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wrapText="1"/>
    </xf>
    <xf numFmtId="0" fontId="60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3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1" fontId="62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1" fontId="62" fillId="0" borderId="0" xfId="0" applyNumberFormat="1" applyFont="1" applyFill="1" applyAlignment="1">
      <alignment/>
    </xf>
    <xf numFmtId="0" fontId="62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vertical="center" wrapText="1"/>
    </xf>
    <xf numFmtId="172" fontId="62" fillId="0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3" fillId="0" borderId="14" xfId="0" applyFont="1" applyBorder="1" applyAlignment="1">
      <alignment/>
    </xf>
    <xf numFmtId="0" fontId="62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vertical="center"/>
    </xf>
    <xf numFmtId="3" fontId="62" fillId="0" borderId="15" xfId="0" applyNumberFormat="1" applyFont="1" applyFill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/>
    </xf>
    <xf numFmtId="4" fontId="64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left" vertical="center" wrapText="1" shrinkToFit="1"/>
    </xf>
    <xf numFmtId="1" fontId="62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/>
    </xf>
    <xf numFmtId="4" fontId="62" fillId="0" borderId="11" xfId="0" applyNumberFormat="1" applyFont="1" applyFill="1" applyBorder="1" applyAlignment="1">
      <alignment horizontal="center"/>
    </xf>
    <xf numFmtId="0" fontId="62" fillId="0" borderId="11" xfId="95" applyFont="1" applyFill="1" applyBorder="1" applyAlignment="1">
      <alignment vertical="center" wrapText="1"/>
      <protection/>
    </xf>
    <xf numFmtId="3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vertical="center" wrapText="1"/>
    </xf>
    <xf numFmtId="49" fontId="62" fillId="0" borderId="11" xfId="0" applyNumberFormat="1" applyFont="1" applyFill="1" applyBorder="1" applyAlignment="1">
      <alignment vertical="center" wrapText="1" shrinkToFit="1"/>
    </xf>
    <xf numFmtId="4" fontId="62" fillId="33" borderId="11" xfId="0" applyNumberFormat="1" applyFont="1" applyFill="1" applyBorder="1" applyAlignment="1">
      <alignment horizontal="center" vertical="center"/>
    </xf>
    <xf numFmtId="4" fontId="62" fillId="0" borderId="11" xfId="100" applyNumberFormat="1" applyFont="1" applyFill="1" applyBorder="1" applyAlignment="1">
      <alignment horizontal="center" vertical="center" wrapText="1"/>
      <protection/>
    </xf>
    <xf numFmtId="4" fontId="62" fillId="0" borderId="11" xfId="99" applyNumberFormat="1" applyFont="1" applyFill="1" applyBorder="1" applyAlignment="1">
      <alignment horizontal="center" vertical="center" wrapText="1"/>
      <protection/>
    </xf>
    <xf numFmtId="4" fontId="62" fillId="0" borderId="11" xfId="0" applyNumberFormat="1" applyFont="1" applyFill="1" applyBorder="1" applyAlignment="1">
      <alignment vertical="center" wrapText="1"/>
    </xf>
    <xf numFmtId="3" fontId="62" fillId="0" borderId="11" xfId="0" applyNumberFormat="1" applyFont="1" applyFill="1" applyBorder="1" applyAlignment="1">
      <alignment/>
    </xf>
    <xf numFmtId="0" fontId="62" fillId="0" borderId="11" xfId="67" applyFont="1" applyFill="1" applyBorder="1" applyAlignment="1">
      <alignment vertical="center" wrapText="1"/>
      <protection/>
    </xf>
    <xf numFmtId="4" fontId="62" fillId="0" borderId="11" xfId="0" applyNumberFormat="1" applyFont="1" applyFill="1" applyBorder="1" applyAlignment="1">
      <alignment vertical="center"/>
    </xf>
    <xf numFmtId="4" fontId="62" fillId="0" borderId="11" xfId="0" applyNumberFormat="1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/>
    </xf>
    <xf numFmtId="4" fontId="62" fillId="33" borderId="16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65" fillId="0" borderId="0" xfId="0" applyFont="1" applyFill="1" applyAlignment="1">
      <alignment/>
    </xf>
    <xf numFmtId="3" fontId="64" fillId="0" borderId="12" xfId="0" applyNumberFormat="1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wrapText="1"/>
    </xf>
    <xf numFmtId="3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2" fontId="62" fillId="0" borderId="1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62" fillId="0" borderId="18" xfId="0" applyNumberFormat="1" applyFont="1" applyFill="1" applyBorder="1" applyAlignment="1">
      <alignment horizontal="center"/>
    </xf>
    <xf numFmtId="4" fontId="62" fillId="0" borderId="18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horizontal="left" vertical="center" wrapText="1" shrinkToFit="1"/>
    </xf>
    <xf numFmtId="4" fontId="62" fillId="0" borderId="19" xfId="0" applyNumberFormat="1" applyFont="1" applyFill="1" applyBorder="1" applyAlignment="1">
      <alignment horizontal="center" vertical="center"/>
    </xf>
    <xf numFmtId="0" fontId="62" fillId="0" borderId="18" xfId="80" applyFont="1" applyFill="1" applyBorder="1" applyAlignment="1">
      <alignment vertical="center" wrapText="1"/>
      <protection/>
    </xf>
    <xf numFmtId="0" fontId="62" fillId="0" borderId="18" xfId="0" applyFont="1" applyFill="1" applyBorder="1" applyAlignment="1">
      <alignment vertical="center"/>
    </xf>
    <xf numFmtId="4" fontId="64" fillId="0" borderId="11" xfId="0" applyNumberFormat="1" applyFont="1" applyFill="1" applyBorder="1" applyAlignment="1">
      <alignment horizontal="center"/>
    </xf>
    <xf numFmtId="3" fontId="62" fillId="0" borderId="1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7" xfId="61" applyFont="1" applyFill="1" applyBorder="1" applyAlignment="1">
      <alignment vertical="center" wrapText="1"/>
      <protection/>
    </xf>
    <xf numFmtId="4" fontId="62" fillId="0" borderId="17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left" vertical="center" wrapText="1" shrinkToFit="1"/>
    </xf>
    <xf numFmtId="1" fontId="62" fillId="0" borderId="17" xfId="0" applyNumberFormat="1" applyFont="1" applyFill="1" applyBorder="1" applyAlignment="1">
      <alignment horizontal="center" vertical="center"/>
    </xf>
    <xf numFmtId="4" fontId="62" fillId="0" borderId="1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2" fillId="0" borderId="17" xfId="80" applyFont="1" applyFill="1" applyBorder="1" applyAlignment="1">
      <alignment vertical="center" wrapText="1"/>
      <protection/>
    </xf>
    <xf numFmtId="0" fontId="62" fillId="0" borderId="17" xfId="0" applyFont="1" applyFill="1" applyBorder="1" applyAlignment="1">
      <alignment vertical="center"/>
    </xf>
    <xf numFmtId="4" fontId="62" fillId="0" borderId="17" xfId="0" applyNumberFormat="1" applyFont="1" applyFill="1" applyBorder="1" applyAlignment="1">
      <alignment horizontal="center" vertical="center" wrapText="1"/>
    </xf>
    <xf numFmtId="0" fontId="62" fillId="0" borderId="17" xfId="95" applyFont="1" applyFill="1" applyBorder="1" applyAlignment="1">
      <alignment vertical="center" wrapText="1"/>
      <protection/>
    </xf>
    <xf numFmtId="4" fontId="62" fillId="33" borderId="13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vertical="center" wrapText="1"/>
    </xf>
    <xf numFmtId="49" fontId="62" fillId="0" borderId="17" xfId="0" applyNumberFormat="1" applyFont="1" applyFill="1" applyBorder="1" applyAlignment="1">
      <alignment vertical="center" wrapText="1" shrinkToFit="1"/>
    </xf>
    <xf numFmtId="0" fontId="62" fillId="0" borderId="17" xfId="0" applyFont="1" applyFill="1" applyBorder="1" applyAlignment="1">
      <alignment vertical="center" wrapText="1"/>
    </xf>
    <xf numFmtId="4" fontId="62" fillId="0" borderId="17" xfId="100" applyNumberFormat="1" applyFont="1" applyFill="1" applyBorder="1" applyAlignment="1">
      <alignment horizontal="center" vertical="center" wrapText="1"/>
      <protection/>
    </xf>
    <xf numFmtId="4" fontId="62" fillId="0" borderId="17" xfId="99" applyNumberFormat="1" applyFont="1" applyFill="1" applyBorder="1" applyAlignment="1">
      <alignment horizontal="center" vertical="center" wrapText="1"/>
      <protection/>
    </xf>
    <xf numFmtId="4" fontId="62" fillId="0" borderId="17" xfId="0" applyNumberFormat="1" applyFont="1" applyFill="1" applyBorder="1" applyAlignment="1">
      <alignment vertical="center" wrapText="1"/>
    </xf>
    <xf numFmtId="3" fontId="62" fillId="0" borderId="17" xfId="0" applyNumberFormat="1" applyFont="1" applyFill="1" applyBorder="1" applyAlignment="1">
      <alignment/>
    </xf>
    <xf numFmtId="0" fontId="62" fillId="0" borderId="17" xfId="0" applyFont="1" applyFill="1" applyBorder="1" applyAlignment="1">
      <alignment horizontal="left" vertical="center" wrapText="1"/>
    </xf>
    <xf numFmtId="4" fontId="62" fillId="0" borderId="17" xfId="0" applyNumberFormat="1" applyFont="1" applyFill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174" fontId="58" fillId="0" borderId="13" xfId="0" applyNumberFormat="1" applyFont="1" applyFill="1" applyBorder="1" applyAlignment="1">
      <alignment horizontal="center"/>
    </xf>
    <xf numFmtId="4" fontId="62" fillId="33" borderId="17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left" vertical="center" wrapText="1"/>
    </xf>
    <xf numFmtId="1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/>
    </xf>
    <xf numFmtId="0" fontId="62" fillId="0" borderId="18" xfId="0" applyFont="1" applyBorder="1" applyAlignment="1">
      <alignment horizontal="center" vertical="center"/>
    </xf>
    <xf numFmtId="0" fontId="62" fillId="0" borderId="18" xfId="61" applyFont="1" applyFill="1" applyBorder="1" applyAlignment="1">
      <alignment vertical="center" wrapText="1"/>
      <protection/>
    </xf>
    <xf numFmtId="4" fontId="62" fillId="0" borderId="14" xfId="0" applyNumberFormat="1" applyFont="1" applyFill="1" applyBorder="1" applyAlignment="1">
      <alignment horizontal="center"/>
    </xf>
    <xf numFmtId="173" fontId="62" fillId="0" borderId="18" xfId="0" applyNumberFormat="1" applyFont="1" applyFill="1" applyBorder="1" applyAlignment="1">
      <alignment horizontal="center" wrapText="1"/>
    </xf>
    <xf numFmtId="4" fontId="62" fillId="0" borderId="20" xfId="0" applyNumberFormat="1" applyFont="1" applyFill="1" applyBorder="1" applyAlignment="1">
      <alignment horizontal="center" vertical="center"/>
    </xf>
    <xf numFmtId="1" fontId="62" fillId="0" borderId="18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4" fontId="62" fillId="0" borderId="18" xfId="0" applyNumberFormat="1" applyFont="1" applyFill="1" applyBorder="1" applyAlignment="1">
      <alignment horizontal="center" vertical="center" wrapText="1"/>
    </xf>
    <xf numFmtId="0" fontId="62" fillId="0" borderId="18" xfId="95" applyFont="1" applyFill="1" applyBorder="1" applyAlignment="1">
      <alignment vertical="center" wrapText="1"/>
      <protection/>
    </xf>
    <xf numFmtId="4" fontId="62" fillId="33" borderId="14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vertical="center" wrapText="1" shrinkToFit="1"/>
    </xf>
    <xf numFmtId="4" fontId="62" fillId="0" borderId="14" xfId="0" applyNumberFormat="1" applyFont="1" applyFill="1" applyBorder="1" applyAlignment="1">
      <alignment horizontal="center" vertical="center"/>
    </xf>
    <xf numFmtId="4" fontId="62" fillId="33" borderId="18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vertical="center" wrapText="1"/>
    </xf>
    <xf numFmtId="4" fontId="62" fillId="0" borderId="18" xfId="100" applyNumberFormat="1" applyFont="1" applyFill="1" applyBorder="1" applyAlignment="1">
      <alignment horizontal="center" vertical="center" wrapText="1"/>
      <protection/>
    </xf>
    <xf numFmtId="4" fontId="62" fillId="0" borderId="18" xfId="99" applyNumberFormat="1" applyFont="1" applyFill="1" applyBorder="1" applyAlignment="1">
      <alignment horizontal="center" vertical="center" wrapText="1"/>
      <protection/>
    </xf>
    <xf numFmtId="3" fontId="62" fillId="0" borderId="18" xfId="0" applyNumberFormat="1" applyFont="1" applyFill="1" applyBorder="1" applyAlignment="1">
      <alignment/>
    </xf>
    <xf numFmtId="0" fontId="62" fillId="0" borderId="18" xfId="0" applyFont="1" applyFill="1" applyBorder="1" applyAlignment="1">
      <alignment horizontal="left" vertical="center" wrapText="1"/>
    </xf>
    <xf numFmtId="3" fontId="62" fillId="0" borderId="18" xfId="0" applyNumberFormat="1" applyFont="1" applyFill="1" applyBorder="1" applyAlignment="1">
      <alignment horizontal="center" vertical="center"/>
    </xf>
    <xf numFmtId="0" fontId="62" fillId="0" borderId="18" xfId="67" applyFont="1" applyFill="1" applyBorder="1" applyAlignment="1">
      <alignment vertical="center" wrapText="1"/>
      <protection/>
    </xf>
    <xf numFmtId="0" fontId="62" fillId="0" borderId="1" xfId="0" applyFont="1" applyBorder="1" applyAlignment="1">
      <alignment horizontal="center" vertical="center"/>
    </xf>
    <xf numFmtId="49" fontId="62" fillId="0" borderId="1" xfId="0" applyNumberFormat="1" applyFont="1" applyFill="1" applyBorder="1" applyAlignment="1">
      <alignment vertical="center" wrapText="1" shrinkToFit="1"/>
    </xf>
    <xf numFmtId="4" fontId="62" fillId="0" borderId="1" xfId="0" applyNumberFormat="1" applyFont="1" applyFill="1" applyBorder="1" applyAlignment="1">
      <alignment horizontal="center" vertical="center"/>
    </xf>
    <xf numFmtId="4" fontId="64" fillId="0" borderId="1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/>
    </xf>
    <xf numFmtId="4" fontId="62" fillId="0" borderId="18" xfId="0" applyNumberFormat="1" applyFont="1" applyFill="1" applyBorder="1" applyAlignment="1">
      <alignment vertical="center"/>
    </xf>
    <xf numFmtId="4" fontId="64" fillId="0" borderId="18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vertical="center"/>
    </xf>
    <xf numFmtId="0" fontId="62" fillId="0" borderId="1" xfId="0" applyFont="1" applyFill="1" applyBorder="1" applyAlignment="1">
      <alignment vertical="center" wrapText="1"/>
    </xf>
    <xf numFmtId="4" fontId="62" fillId="0" borderId="1" xfId="0" applyNumberFormat="1" applyFont="1" applyFill="1" applyBorder="1" applyAlignment="1">
      <alignment vertical="center" wrapText="1"/>
    </xf>
    <xf numFmtId="4" fontId="62" fillId="33" borderId="1" xfId="0" applyNumberFormat="1" applyFont="1" applyFill="1" applyBorder="1" applyAlignment="1">
      <alignment horizontal="center" vertical="center"/>
    </xf>
    <xf numFmtId="4" fontId="62" fillId="0" borderId="18" xfId="0" applyNumberFormat="1" applyFont="1" applyFill="1" applyBorder="1" applyAlignment="1">
      <alignment horizontal="left" vertical="center" wrapText="1"/>
    </xf>
    <xf numFmtId="1" fontId="62" fillId="0" borderId="18" xfId="0" applyNumberFormat="1" applyFont="1" applyFill="1" applyBorder="1" applyAlignment="1">
      <alignment horizontal="center" vertical="center" wrapText="1"/>
    </xf>
    <xf numFmtId="3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/>
    </xf>
    <xf numFmtId="4" fontId="62" fillId="0" borderId="18" xfId="0" applyNumberFormat="1" applyFont="1" applyFill="1" applyBorder="1" applyAlignment="1">
      <alignment vertical="center" wrapText="1"/>
    </xf>
    <xf numFmtId="1" fontId="62" fillId="0" borderId="0" xfId="0" applyNumberFormat="1" applyFont="1" applyFill="1" applyBorder="1" applyAlignment="1">
      <alignment/>
    </xf>
    <xf numFmtId="4" fontId="64" fillId="0" borderId="0" xfId="0" applyNumberFormat="1" applyFont="1" applyFill="1" applyBorder="1" applyAlignment="1">
      <alignment horizontal="center"/>
    </xf>
    <xf numFmtId="3" fontId="64" fillId="0" borderId="16" xfId="0" applyNumberFormat="1" applyFont="1" applyFill="1" applyBorder="1" applyAlignment="1">
      <alignment vertical="center"/>
    </xf>
    <xf numFmtId="3" fontId="64" fillId="0" borderId="14" xfId="0" applyNumberFormat="1" applyFont="1" applyFill="1" applyBorder="1" applyAlignment="1">
      <alignment vertical="center"/>
    </xf>
    <xf numFmtId="3" fontId="62" fillId="0" borderId="19" xfId="0" applyNumberFormat="1" applyFont="1" applyFill="1" applyBorder="1" applyAlignment="1">
      <alignment vertical="center"/>
    </xf>
    <xf numFmtId="4" fontId="62" fillId="0" borderId="19" xfId="0" applyNumberFormat="1" applyFont="1" applyFill="1" applyBorder="1" applyAlignment="1">
      <alignment horizontal="center"/>
    </xf>
    <xf numFmtId="3" fontId="64" fillId="0" borderId="14" xfId="0" applyNumberFormat="1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1" fontId="62" fillId="0" borderId="19" xfId="0" applyNumberFormat="1" applyFont="1" applyFill="1" applyBorder="1" applyAlignment="1">
      <alignment/>
    </xf>
    <xf numFmtId="0" fontId="64" fillId="0" borderId="19" xfId="0" applyFont="1" applyFill="1" applyBorder="1" applyAlignment="1">
      <alignment vertical="center"/>
    </xf>
    <xf numFmtId="4" fontId="64" fillId="0" borderId="19" xfId="0" applyNumberFormat="1" applyFont="1" applyFill="1" applyBorder="1" applyAlignment="1">
      <alignment horizontal="center" vertical="center"/>
    </xf>
    <xf numFmtId="4" fontId="64" fillId="0" borderId="20" xfId="0" applyNumberFormat="1" applyFont="1" applyFill="1" applyBorder="1" applyAlignment="1">
      <alignment horizontal="center" vertical="center"/>
    </xf>
    <xf numFmtId="3" fontId="64" fillId="0" borderId="19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center" vertical="center"/>
    </xf>
    <xf numFmtId="1" fontId="64" fillId="0" borderId="19" xfId="0" applyNumberFormat="1" applyFont="1" applyFill="1" applyBorder="1" applyAlignment="1">
      <alignment horizontal="center" vertical="center"/>
    </xf>
    <xf numFmtId="4" fontId="64" fillId="0" borderId="14" xfId="0" applyNumberFormat="1" applyFont="1" applyFill="1" applyBorder="1" applyAlignment="1">
      <alignment vertical="center"/>
    </xf>
    <xf numFmtId="4" fontId="64" fillId="0" borderId="19" xfId="0" applyNumberFormat="1" applyFont="1" applyFill="1" applyBorder="1" applyAlignment="1">
      <alignment horizontal="left" vertical="center"/>
    </xf>
    <xf numFmtId="4" fontId="64" fillId="0" borderId="19" xfId="0" applyNumberFormat="1" applyFont="1" applyFill="1" applyBorder="1" applyAlignment="1">
      <alignment vertical="center"/>
    </xf>
    <xf numFmtId="4" fontId="64" fillId="33" borderId="19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vertical="center" wrapText="1"/>
    </xf>
    <xf numFmtId="1" fontId="62" fillId="0" borderId="19" xfId="0" applyNumberFormat="1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center" vertical="center" wrapText="1"/>
    </xf>
    <xf numFmtId="3" fontId="62" fillId="0" borderId="19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4" fontId="4" fillId="33" borderId="18" xfId="0" applyNumberFormat="1" applyFont="1" applyFill="1" applyBorder="1" applyAlignment="1">
      <alignment horizontal="center" vertical="center"/>
    </xf>
    <xf numFmtId="4" fontId="62" fillId="34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left" vertical="center" wrapText="1" shrinkToFi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 shrinkToFit="1"/>
    </xf>
    <xf numFmtId="4" fontId="62" fillId="34" borderId="11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8" xfId="99" applyNumberFormat="1" applyFont="1" applyFill="1" applyBorder="1" applyAlignment="1">
      <alignment horizontal="center" vertical="center" wrapText="1"/>
      <protection/>
    </xf>
    <xf numFmtId="174" fontId="62" fillId="0" borderId="13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 wrapText="1"/>
    </xf>
    <xf numFmtId="3" fontId="64" fillId="34" borderId="14" xfId="0" applyNumberFormat="1" applyFont="1" applyFill="1" applyBorder="1" applyAlignment="1">
      <alignment horizontal="left" vertical="center"/>
    </xf>
    <xf numFmtId="3" fontId="62" fillId="34" borderId="19" xfId="0" applyNumberFormat="1" applyFont="1" applyFill="1" applyBorder="1" applyAlignment="1">
      <alignment vertical="center"/>
    </xf>
    <xf numFmtId="4" fontId="62" fillId="34" borderId="19" xfId="0" applyNumberFormat="1" applyFont="1" applyFill="1" applyBorder="1" applyAlignment="1">
      <alignment horizontal="center" vertical="center"/>
    </xf>
    <xf numFmtId="4" fontId="62" fillId="34" borderId="19" xfId="0" applyNumberFormat="1" applyFont="1" applyFill="1" applyBorder="1" applyAlignment="1">
      <alignment horizontal="center"/>
    </xf>
    <xf numFmtId="4" fontId="62" fillId="34" borderId="20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vertical="center"/>
    </xf>
    <xf numFmtId="4" fontId="62" fillId="34" borderId="18" xfId="0" applyNumberFormat="1" applyFont="1" applyFill="1" applyBorder="1" applyAlignment="1">
      <alignment horizontal="center" vertical="center"/>
    </xf>
    <xf numFmtId="4" fontId="62" fillId="34" borderId="18" xfId="0" applyNumberFormat="1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vertical="center"/>
    </xf>
    <xf numFmtId="4" fontId="62" fillId="34" borderId="11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vertical="center"/>
    </xf>
    <xf numFmtId="4" fontId="62" fillId="34" borderId="17" xfId="0" applyNumberFormat="1" applyFont="1" applyFill="1" applyBorder="1" applyAlignment="1">
      <alignment horizontal="center" vertical="center"/>
    </xf>
    <xf numFmtId="4" fontId="62" fillId="34" borderId="17" xfId="0" applyNumberFormat="1" applyFont="1" applyFill="1" applyBorder="1" applyAlignment="1">
      <alignment horizontal="center" vertical="center" wrapText="1"/>
    </xf>
    <xf numFmtId="4" fontId="62" fillId="34" borderId="17" xfId="0" applyNumberFormat="1" applyFont="1" applyFill="1" applyBorder="1" applyAlignment="1">
      <alignment horizontal="center"/>
    </xf>
    <xf numFmtId="4" fontId="64" fillId="34" borderId="11" xfId="0" applyNumberFormat="1" applyFont="1" applyFill="1" applyBorder="1" applyAlignment="1">
      <alignment horizontal="center" vertical="center"/>
    </xf>
    <xf numFmtId="4" fontId="64" fillId="34" borderId="11" xfId="0" applyNumberFormat="1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2" fillId="34" borderId="19" xfId="0" applyFont="1" applyFill="1" applyBorder="1" applyAlignment="1">
      <alignment horizontal="left" vertical="center"/>
    </xf>
    <xf numFmtId="1" fontId="62" fillId="34" borderId="19" xfId="0" applyNumberFormat="1" applyFont="1" applyFill="1" applyBorder="1" applyAlignment="1">
      <alignment/>
    </xf>
    <xf numFmtId="0" fontId="62" fillId="34" borderId="18" xfId="95" applyFont="1" applyFill="1" applyBorder="1" applyAlignment="1">
      <alignment vertical="center" wrapText="1"/>
      <protection/>
    </xf>
    <xf numFmtId="4" fontId="62" fillId="34" borderId="14" xfId="0" applyNumberFormat="1" applyFont="1" applyFill="1" applyBorder="1" applyAlignment="1">
      <alignment horizontal="center" vertical="center"/>
    </xf>
    <xf numFmtId="0" fontId="62" fillId="34" borderId="11" xfId="95" applyFont="1" applyFill="1" applyBorder="1" applyAlignment="1">
      <alignment vertical="center" wrapText="1"/>
      <protection/>
    </xf>
    <xf numFmtId="4" fontId="62" fillId="34" borderId="16" xfId="0" applyNumberFormat="1" applyFont="1" applyFill="1" applyBorder="1" applyAlignment="1">
      <alignment horizontal="center" vertical="center"/>
    </xf>
    <xf numFmtId="0" fontId="62" fillId="34" borderId="17" xfId="95" applyFont="1" applyFill="1" applyBorder="1" applyAlignment="1">
      <alignment vertical="center" wrapText="1"/>
      <protection/>
    </xf>
    <xf numFmtId="4" fontId="62" fillId="34" borderId="13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4" borderId="0" xfId="0" applyFont="1" applyFill="1" applyAlignment="1">
      <alignment/>
    </xf>
    <xf numFmtId="0" fontId="61" fillId="34" borderId="11" xfId="0" applyFont="1" applyFill="1" applyBorder="1" applyAlignment="1">
      <alignment/>
    </xf>
    <xf numFmtId="0" fontId="61" fillId="34" borderId="0" xfId="0" applyFont="1" applyFill="1" applyAlignment="1">
      <alignment/>
    </xf>
    <xf numFmtId="3" fontId="64" fillId="34" borderId="14" xfId="0" applyNumberFormat="1" applyFont="1" applyFill="1" applyBorder="1" applyAlignment="1">
      <alignment vertical="center"/>
    </xf>
    <xf numFmtId="0" fontId="64" fillId="34" borderId="19" xfId="0" applyFont="1" applyFill="1" applyBorder="1" applyAlignment="1">
      <alignment vertical="center"/>
    </xf>
    <xf numFmtId="4" fontId="64" fillId="34" borderId="19" xfId="0" applyNumberFormat="1" applyFont="1" applyFill="1" applyBorder="1" applyAlignment="1">
      <alignment horizontal="center" vertical="center"/>
    </xf>
    <xf numFmtId="4" fontId="64" fillId="34" borderId="20" xfId="0" applyNumberFormat="1" applyFont="1" applyFill="1" applyBorder="1" applyAlignment="1">
      <alignment horizontal="center" vertical="center"/>
    </xf>
    <xf numFmtId="49" fontId="62" fillId="34" borderId="18" xfId="0" applyNumberFormat="1" applyFont="1" applyFill="1" applyBorder="1" applyAlignment="1">
      <alignment vertical="center" wrapText="1" shrinkToFit="1"/>
    </xf>
    <xf numFmtId="1" fontId="62" fillId="34" borderId="18" xfId="0" applyNumberFormat="1" applyFont="1" applyFill="1" applyBorder="1" applyAlignment="1">
      <alignment horizontal="center" vertical="center"/>
    </xf>
    <xf numFmtId="49" fontId="62" fillId="34" borderId="11" xfId="0" applyNumberFormat="1" applyFont="1" applyFill="1" applyBorder="1" applyAlignment="1">
      <alignment vertical="center" wrapText="1" shrinkToFit="1"/>
    </xf>
    <xf numFmtId="1" fontId="62" fillId="34" borderId="11" xfId="0" applyNumberFormat="1" applyFont="1" applyFill="1" applyBorder="1" applyAlignment="1">
      <alignment horizontal="center" vertical="center"/>
    </xf>
    <xf numFmtId="49" fontId="62" fillId="34" borderId="17" xfId="0" applyNumberFormat="1" applyFont="1" applyFill="1" applyBorder="1" applyAlignment="1">
      <alignment vertical="center" wrapText="1" shrinkToFit="1"/>
    </xf>
    <xf numFmtId="1" fontId="62" fillId="34" borderId="17" xfId="0" applyNumberFormat="1" applyFont="1" applyFill="1" applyBorder="1" applyAlignment="1">
      <alignment horizontal="center" vertical="center"/>
    </xf>
    <xf numFmtId="3" fontId="64" fillId="34" borderId="19" xfId="0" applyNumberFormat="1" applyFont="1" applyFill="1" applyBorder="1" applyAlignment="1">
      <alignment vertical="center"/>
    </xf>
    <xf numFmtId="3" fontId="62" fillId="34" borderId="18" xfId="0" applyNumberFormat="1" applyFont="1" applyFill="1" applyBorder="1" applyAlignment="1">
      <alignment/>
    </xf>
    <xf numFmtId="3" fontId="62" fillId="34" borderId="11" xfId="0" applyNumberFormat="1" applyFont="1" applyFill="1" applyBorder="1" applyAlignment="1">
      <alignment/>
    </xf>
    <xf numFmtId="3" fontId="62" fillId="34" borderId="17" xfId="0" applyNumberFormat="1" applyFont="1" applyFill="1" applyBorder="1" applyAlignment="1">
      <alignment/>
    </xf>
    <xf numFmtId="0" fontId="62" fillId="34" borderId="18" xfId="0" applyFont="1" applyFill="1" applyBorder="1" applyAlignment="1">
      <alignment vertical="center" wrapText="1"/>
    </xf>
    <xf numFmtId="0" fontId="62" fillId="34" borderId="17" xfId="0" applyFont="1" applyFill="1" applyBorder="1" applyAlignment="1">
      <alignment vertical="center" wrapText="1"/>
    </xf>
    <xf numFmtId="0" fontId="64" fillId="34" borderId="19" xfId="0" applyFont="1" applyFill="1" applyBorder="1" applyAlignment="1">
      <alignment horizontal="center" vertical="center"/>
    </xf>
    <xf numFmtId="1" fontId="64" fillId="34" borderId="19" xfId="0" applyNumberFormat="1" applyFont="1" applyFill="1" applyBorder="1" applyAlignment="1">
      <alignment horizontal="center" vertical="center"/>
    </xf>
    <xf numFmtId="3" fontId="62" fillId="34" borderId="18" xfId="0" applyNumberFormat="1" applyFont="1" applyFill="1" applyBorder="1" applyAlignment="1">
      <alignment horizontal="center" vertical="center"/>
    </xf>
    <xf numFmtId="3" fontId="62" fillId="34" borderId="17" xfId="0" applyNumberFormat="1" applyFont="1" applyFill="1" applyBorder="1" applyAlignment="1">
      <alignment horizontal="center" vertical="center"/>
    </xf>
    <xf numFmtId="0" fontId="62" fillId="34" borderId="18" xfId="67" applyFont="1" applyFill="1" applyBorder="1" applyAlignment="1">
      <alignment vertical="center" wrapText="1"/>
      <protection/>
    </xf>
    <xf numFmtId="0" fontId="62" fillId="34" borderId="11" xfId="67" applyFont="1" applyFill="1" applyBorder="1" applyAlignment="1">
      <alignment vertical="center" wrapText="1"/>
      <protection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center" vertical="center"/>
    </xf>
    <xf numFmtId="4" fontId="62" fillId="34" borderId="18" xfId="0" applyNumberFormat="1" applyFont="1" applyFill="1" applyBorder="1" applyAlignment="1">
      <alignment vertical="center"/>
    </xf>
    <xf numFmtId="4" fontId="62" fillId="34" borderId="11" xfId="0" applyNumberFormat="1" applyFont="1" applyFill="1" applyBorder="1" applyAlignment="1">
      <alignment vertical="center"/>
    </xf>
    <xf numFmtId="4" fontId="62" fillId="34" borderId="17" xfId="0" applyNumberFormat="1" applyFont="1" applyFill="1" applyBorder="1" applyAlignment="1">
      <alignment vertical="center"/>
    </xf>
    <xf numFmtId="4" fontId="64" fillId="34" borderId="14" xfId="0" applyNumberFormat="1" applyFont="1" applyFill="1" applyBorder="1" applyAlignment="1">
      <alignment vertical="center"/>
    </xf>
    <xf numFmtId="4" fontId="64" fillId="34" borderId="19" xfId="0" applyNumberFormat="1" applyFont="1" applyFill="1" applyBorder="1" applyAlignment="1">
      <alignment vertical="center"/>
    </xf>
    <xf numFmtId="0" fontId="62" fillId="34" borderId="1" xfId="0" applyFont="1" applyFill="1" applyBorder="1" applyAlignment="1">
      <alignment horizontal="center" vertical="center"/>
    </xf>
    <xf numFmtId="0" fontId="62" fillId="34" borderId="1" xfId="0" applyFont="1" applyFill="1" applyBorder="1" applyAlignment="1">
      <alignment vertical="center" wrapText="1"/>
    </xf>
    <xf numFmtId="4" fontId="62" fillId="34" borderId="1" xfId="0" applyNumberFormat="1" applyFont="1" applyFill="1" applyBorder="1" applyAlignment="1">
      <alignment horizontal="center" vertical="center"/>
    </xf>
    <xf numFmtId="4" fontId="62" fillId="34" borderId="1" xfId="0" applyNumberFormat="1" applyFont="1" applyFill="1" applyBorder="1" applyAlignment="1">
      <alignment horizontal="center"/>
    </xf>
    <xf numFmtId="4" fontId="62" fillId="34" borderId="18" xfId="0" applyNumberFormat="1" applyFont="1" applyFill="1" applyBorder="1" applyAlignment="1">
      <alignment vertical="center" wrapText="1"/>
    </xf>
    <xf numFmtId="4" fontId="65" fillId="34" borderId="11" xfId="0" applyNumberFormat="1" applyFont="1" applyFill="1" applyBorder="1" applyAlignment="1">
      <alignment horizontal="center" vertical="center"/>
    </xf>
    <xf numFmtId="4" fontId="62" fillId="34" borderId="11" xfId="0" applyNumberFormat="1" applyFont="1" applyFill="1" applyBorder="1" applyAlignment="1">
      <alignment vertical="center" wrapText="1"/>
    </xf>
    <xf numFmtId="4" fontId="62" fillId="34" borderId="17" xfId="0" applyNumberFormat="1" applyFont="1" applyFill="1" applyBorder="1" applyAlignment="1">
      <alignment vertical="center" wrapText="1"/>
    </xf>
    <xf numFmtId="4" fontId="65" fillId="34" borderId="1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2" fillId="35" borderId="11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4" fontId="62" fillId="35" borderId="17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4" fontId="62" fillId="37" borderId="11" xfId="0" applyNumberFormat="1" applyFont="1" applyFill="1" applyBorder="1" applyAlignment="1">
      <alignment horizontal="center" vertical="center"/>
    </xf>
    <xf numFmtId="4" fontId="62" fillId="37" borderId="17" xfId="0" applyNumberFormat="1" applyFont="1" applyFill="1" applyBorder="1" applyAlignment="1">
      <alignment horizontal="center" vertical="center"/>
    </xf>
    <xf numFmtId="4" fontId="62" fillId="37" borderId="11" xfId="99" applyNumberFormat="1" applyFont="1" applyFill="1" applyBorder="1" applyAlignment="1">
      <alignment horizontal="center" vertical="center" wrapText="1"/>
      <protection/>
    </xf>
    <xf numFmtId="0" fontId="62" fillId="37" borderId="11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3" fontId="62" fillId="0" borderId="17" xfId="0" applyNumberFormat="1" applyFont="1" applyFill="1" applyBorder="1" applyAlignment="1">
      <alignment horizontal="center" vertical="center" wrapText="1"/>
    </xf>
    <xf numFmtId="4" fontId="64" fillId="34" borderId="11" xfId="0" applyNumberFormat="1" applyFont="1" applyFill="1" applyBorder="1" applyAlignment="1">
      <alignment horizontal="left" vertical="center"/>
    </xf>
    <xf numFmtId="49" fontId="62" fillId="37" borderId="17" xfId="0" applyNumberFormat="1" applyFont="1" applyFill="1" applyBorder="1" applyAlignment="1">
      <alignment horizontal="left" vertical="center" wrapText="1" shrinkToFit="1"/>
    </xf>
    <xf numFmtId="0" fontId="62" fillId="37" borderId="11" xfId="0" applyFont="1" applyFill="1" applyBorder="1" applyAlignment="1">
      <alignment/>
    </xf>
    <xf numFmtId="4" fontId="64" fillId="34" borderId="17" xfId="0" applyNumberFormat="1" applyFont="1" applyFill="1" applyBorder="1" applyAlignment="1">
      <alignment horizontal="center" vertical="center"/>
    </xf>
    <xf numFmtId="4" fontId="66" fillId="34" borderId="18" xfId="0" applyNumberFormat="1" applyFont="1" applyFill="1" applyBorder="1" applyAlignment="1">
      <alignment horizontal="center" vertical="center"/>
    </xf>
    <xf numFmtId="4" fontId="66" fillId="34" borderId="11" xfId="0" applyNumberFormat="1" applyFont="1" applyFill="1" applyBorder="1" applyAlignment="1">
      <alignment horizontal="center" vertical="center"/>
    </xf>
    <xf numFmtId="4" fontId="64" fillId="0" borderId="1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left" vertical="center" wrapText="1"/>
    </xf>
    <xf numFmtId="0" fontId="62" fillId="34" borderId="16" xfId="0" applyFont="1" applyFill="1" applyBorder="1" applyAlignment="1">
      <alignment horizontal="left" vertical="center" wrapText="1"/>
    </xf>
    <xf numFmtId="4" fontId="4" fillId="37" borderId="18" xfId="0" applyNumberFormat="1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vertical="center" wrapText="1"/>
    </xf>
    <xf numFmtId="4" fontId="64" fillId="37" borderId="11" xfId="0" applyNumberFormat="1" applyFont="1" applyFill="1" applyBorder="1" applyAlignment="1">
      <alignment horizontal="left" vertical="center"/>
    </xf>
    <xf numFmtId="0" fontId="62" fillId="37" borderId="17" xfId="0" applyFont="1" applyFill="1" applyBorder="1" applyAlignment="1">
      <alignment vertical="center" wrapText="1"/>
    </xf>
    <xf numFmtId="4" fontId="62" fillId="37" borderId="17" xfId="0" applyNumberFormat="1" applyFont="1" applyFill="1" applyBorder="1" applyAlignment="1">
      <alignment vertical="center" wrapText="1"/>
    </xf>
    <xf numFmtId="3" fontId="62" fillId="37" borderId="11" xfId="0" applyNumberFormat="1" applyFont="1" applyFill="1" applyBorder="1" applyAlignment="1">
      <alignment horizontal="center" vertical="center"/>
    </xf>
    <xf numFmtId="4" fontId="62" fillId="37" borderId="16" xfId="0" applyNumberFormat="1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horizontal="left" vertical="center" wrapText="1"/>
    </xf>
    <xf numFmtId="4" fontId="62" fillId="37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center" vertical="center"/>
    </xf>
    <xf numFmtId="4" fontId="62" fillId="36" borderId="11" xfId="0" applyNumberFormat="1" applyFont="1" applyFill="1" applyBorder="1" applyAlignment="1">
      <alignment horizontal="center" vertical="center"/>
    </xf>
    <xf numFmtId="4" fontId="62" fillId="33" borderId="18" xfId="0" applyNumberFormat="1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left" vertical="center" wrapText="1"/>
    </xf>
    <xf numFmtId="4" fontId="64" fillId="37" borderId="11" xfId="0" applyNumberFormat="1" applyFont="1" applyFill="1" applyBorder="1" applyAlignment="1">
      <alignment horizontal="center" vertical="center"/>
    </xf>
    <xf numFmtId="4" fontId="64" fillId="37" borderId="17" xfId="0" applyNumberFormat="1" applyFont="1" applyFill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/>
    </xf>
    <xf numFmtId="4" fontId="68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4" fillId="34" borderId="18" xfId="0" applyNumberFormat="1" applyFont="1" applyFill="1" applyBorder="1" applyAlignment="1">
      <alignment horizontal="center" vertical="center"/>
    </xf>
    <xf numFmtId="4" fontId="64" fillId="33" borderId="18" xfId="0" applyNumberFormat="1" applyFont="1" applyFill="1" applyBorder="1" applyAlignment="1">
      <alignment horizontal="center" vertical="center"/>
    </xf>
    <xf numFmtId="4" fontId="64" fillId="34" borderId="1" xfId="0" applyNumberFormat="1" applyFont="1" applyFill="1" applyBorder="1" applyAlignment="1">
      <alignment horizontal="center" vertical="center"/>
    </xf>
    <xf numFmtId="4" fontId="67" fillId="0" borderId="1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4" fontId="67" fillId="34" borderId="18" xfId="0" applyNumberFormat="1" applyFont="1" applyFill="1" applyBorder="1" applyAlignment="1">
      <alignment horizontal="center" vertical="center"/>
    </xf>
    <xf numFmtId="4" fontId="67" fillId="34" borderId="11" xfId="0" applyNumberFormat="1" applyFont="1" applyFill="1" applyBorder="1" applyAlignment="1">
      <alignment horizontal="center" vertical="center"/>
    </xf>
    <xf numFmtId="4" fontId="67" fillId="34" borderId="17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vertical="center"/>
    </xf>
    <xf numFmtId="4" fontId="62" fillId="33" borderId="11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2" fillId="33" borderId="17" xfId="0" applyFont="1" applyFill="1" applyBorder="1" applyAlignment="1">
      <alignment vertical="center"/>
    </xf>
    <xf numFmtId="4" fontId="62" fillId="33" borderId="17" xfId="0" applyNumberFormat="1" applyFont="1" applyFill="1" applyBorder="1" applyAlignment="1">
      <alignment horizontal="center" vertical="center" wrapText="1"/>
    </xf>
    <xf numFmtId="4" fontId="62" fillId="33" borderId="17" xfId="0" applyNumberFormat="1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vertical="center"/>
    </xf>
    <xf numFmtId="4" fontId="62" fillId="33" borderId="18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/>
    </xf>
    <xf numFmtId="4" fontId="67" fillId="33" borderId="17" xfId="0" applyNumberFormat="1" applyFont="1" applyFill="1" applyBorder="1" applyAlignment="1">
      <alignment horizontal="center" vertical="center"/>
    </xf>
    <xf numFmtId="4" fontId="67" fillId="0" borderId="18" xfId="100" applyNumberFormat="1" applyFont="1" applyFill="1" applyBorder="1" applyAlignment="1">
      <alignment horizontal="center" vertical="center" wrapText="1"/>
      <protection/>
    </xf>
    <xf numFmtId="4" fontId="67" fillId="0" borderId="11" xfId="100" applyNumberFormat="1" applyFont="1" applyFill="1" applyBorder="1" applyAlignment="1">
      <alignment horizontal="center" vertical="center" wrapText="1"/>
      <protection/>
    </xf>
    <xf numFmtId="4" fontId="67" fillId="35" borderId="11" xfId="0" applyNumberFormat="1" applyFont="1" applyFill="1" applyBorder="1" applyAlignment="1">
      <alignment horizontal="center" vertical="center"/>
    </xf>
    <xf numFmtId="4" fontId="58" fillId="34" borderId="0" xfId="0" applyNumberFormat="1" applyFont="1" applyFill="1" applyAlignment="1">
      <alignment horizontal="center" vertical="center"/>
    </xf>
    <xf numFmtId="4" fontId="67" fillId="33" borderId="11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61" applyFont="1" applyFill="1" applyBorder="1" applyAlignment="1">
      <alignment vertical="center" wrapText="1"/>
      <protection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17" xfId="61" applyFont="1" applyFill="1" applyBorder="1" applyAlignment="1">
      <alignment vertical="center" wrapText="1"/>
      <protection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 shrinkToFit="1"/>
    </xf>
    <xf numFmtId="1" fontId="4" fillId="0" borderId="17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8" xfId="80" applyFont="1" applyFill="1" applyBorder="1" applyAlignment="1">
      <alignment vertical="center" wrapText="1"/>
      <protection/>
    </xf>
    <xf numFmtId="0" fontId="4" fillId="0" borderId="17" xfId="80" applyFont="1" applyFill="1" applyBorder="1" applyAlignment="1">
      <alignment vertical="center" wrapText="1"/>
      <protection/>
    </xf>
    <xf numFmtId="4" fontId="5" fillId="0" borderId="11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1" fontId="4" fillId="0" borderId="19" xfId="0" applyNumberFormat="1" applyFont="1" applyFill="1" applyBorder="1" applyAlignment="1">
      <alignment/>
    </xf>
    <xf numFmtId="0" fontId="4" fillId="0" borderId="18" xfId="95" applyFont="1" applyFill="1" applyBorder="1" applyAlignment="1">
      <alignment vertical="center" wrapText="1"/>
      <protection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1" xfId="95" applyFont="1" applyFill="1" applyBorder="1" applyAlignment="1">
      <alignment vertical="center" wrapText="1"/>
      <protection/>
    </xf>
    <xf numFmtId="0" fontId="4" fillId="0" borderId="17" xfId="95" applyFont="1" applyFill="1" applyBorder="1" applyAlignment="1">
      <alignment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9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 shrinkToFit="1"/>
    </xf>
    <xf numFmtId="49" fontId="4" fillId="0" borderId="11" xfId="0" applyNumberFormat="1" applyFont="1" applyFill="1" applyBorder="1" applyAlignment="1">
      <alignment vertical="center" wrapText="1" shrinkToFit="1"/>
    </xf>
    <xf numFmtId="49" fontId="4" fillId="0" borderId="17" xfId="0" applyNumberFormat="1" applyFont="1" applyFill="1" applyBorder="1" applyAlignment="1">
      <alignment vertical="center" wrapText="1" shrinkToFit="1"/>
    </xf>
    <xf numFmtId="3" fontId="5" fillId="0" borderId="1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4" fontId="4" fillId="0" borderId="18" xfId="100" applyNumberFormat="1" applyFont="1" applyFill="1" applyBorder="1" applyAlignment="1">
      <alignment horizontal="center" vertical="center" wrapText="1"/>
      <protection/>
    </xf>
    <xf numFmtId="4" fontId="5" fillId="0" borderId="18" xfId="100" applyNumberFormat="1" applyFont="1" applyFill="1" applyBorder="1" applyAlignment="1">
      <alignment horizontal="center" vertical="center" wrapText="1"/>
      <protection/>
    </xf>
    <xf numFmtId="4" fontId="4" fillId="0" borderId="11" xfId="100" applyNumberFormat="1" applyFont="1" applyFill="1" applyBorder="1" applyAlignment="1">
      <alignment horizontal="center" vertical="center" wrapText="1"/>
      <protection/>
    </xf>
    <xf numFmtId="4" fontId="5" fillId="0" borderId="11" xfId="100" applyNumberFormat="1" applyFont="1" applyFill="1" applyBorder="1" applyAlignment="1">
      <alignment horizontal="center" vertical="center" wrapText="1"/>
      <protection/>
    </xf>
    <xf numFmtId="4" fontId="4" fillId="0" borderId="11" xfId="99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vertical="center" wrapText="1"/>
    </xf>
    <xf numFmtId="4" fontId="4" fillId="0" borderId="17" xfId="100" applyNumberFormat="1" applyFont="1" applyFill="1" applyBorder="1" applyAlignment="1">
      <alignment horizontal="center" vertical="center" wrapText="1"/>
      <protection/>
    </xf>
    <xf numFmtId="4" fontId="4" fillId="0" borderId="17" xfId="99" applyNumberFormat="1" applyFont="1" applyFill="1" applyBorder="1" applyAlignment="1">
      <alignment horizontal="center" vertical="center" wrapText="1"/>
      <protection/>
    </xf>
    <xf numFmtId="4" fontId="4" fillId="0" borderId="11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8" xfId="67" applyFont="1" applyFill="1" applyBorder="1" applyAlignment="1">
      <alignment vertical="center" wrapText="1"/>
      <protection/>
    </xf>
    <xf numFmtId="0" fontId="4" fillId="0" borderId="11" xfId="67" applyFont="1" applyFill="1" applyBorder="1" applyAlignment="1">
      <alignment vertical="center" wrapText="1"/>
      <protection/>
    </xf>
    <xf numFmtId="4" fontId="5" fillId="0" borderId="14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 shrinkToFi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174" fontId="4" fillId="0" borderId="1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/>
    </xf>
    <xf numFmtId="0" fontId="4" fillId="15" borderId="13" xfId="0" applyFont="1" applyFill="1" applyBorder="1" applyAlignment="1">
      <alignment horizontal="center" vertical="center" wrapText="1"/>
    </xf>
    <xf numFmtId="0" fontId="35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vertical="center" wrapText="1"/>
    </xf>
    <xf numFmtId="172" fontId="4" fillId="15" borderId="11" xfId="0" applyNumberFormat="1" applyFont="1" applyFill="1" applyBorder="1" applyAlignment="1">
      <alignment horizontal="center" vertical="center" wrapText="1"/>
    </xf>
    <xf numFmtId="4" fontId="4" fillId="15" borderId="11" xfId="0" applyNumberFormat="1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35" fillId="15" borderId="14" xfId="0" applyFont="1" applyFill="1" applyBorder="1" applyAlignment="1">
      <alignment/>
    </xf>
    <xf numFmtId="0" fontId="4" fillId="15" borderId="11" xfId="0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0" fontId="7" fillId="15" borderId="0" xfId="0" applyFont="1" applyFill="1" applyAlignment="1">
      <alignment/>
    </xf>
    <xf numFmtId="4" fontId="6" fillId="15" borderId="0" xfId="0" applyNumberFormat="1" applyFont="1" applyFill="1" applyAlignment="1">
      <alignment/>
    </xf>
    <xf numFmtId="0" fontId="35" fillId="0" borderId="15" xfId="0" applyFont="1" applyFill="1" applyBorder="1" applyAlignment="1">
      <alignment horizontal="center" wrapText="1"/>
    </xf>
    <xf numFmtId="174" fontId="67" fillId="0" borderId="13" xfId="0" applyNumberFormat="1" applyFont="1" applyFill="1" applyBorder="1" applyAlignment="1">
      <alignment horizontal="center"/>
    </xf>
    <xf numFmtId="4" fontId="67" fillId="37" borderId="11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 vertical="center"/>
    </xf>
    <xf numFmtId="4" fontId="64" fillId="0" borderId="19" xfId="0" applyNumberFormat="1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wrapText="1"/>
    </xf>
    <xf numFmtId="3" fontId="62" fillId="0" borderId="17" xfId="0" applyNumberFormat="1" applyFont="1" applyFill="1" applyBorder="1" applyAlignment="1">
      <alignment horizontal="center" vertical="center" wrapText="1"/>
    </xf>
    <xf numFmtId="172" fontId="62" fillId="0" borderId="1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3" fontId="64" fillId="34" borderId="14" xfId="0" applyNumberFormat="1" applyFont="1" applyFill="1" applyBorder="1" applyAlignment="1">
      <alignment horizontal="left" vertical="center"/>
    </xf>
    <xf numFmtId="4" fontId="65" fillId="34" borderId="1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4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4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3" fontId="58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 wrapText="1"/>
    </xf>
    <xf numFmtId="0" fontId="69" fillId="33" borderId="0" xfId="0" applyFont="1" applyFill="1" applyAlignment="1">
      <alignment vertical="center" wrapText="1"/>
    </xf>
    <xf numFmtId="0" fontId="69" fillId="33" borderId="0" xfId="0" applyFont="1" applyFill="1" applyAlignment="1">
      <alignment wrapText="1"/>
    </xf>
    <xf numFmtId="0" fontId="5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3" fontId="58" fillId="33" borderId="14" xfId="0" applyNumberFormat="1" applyFont="1" applyFill="1" applyBorder="1" applyAlignment="1">
      <alignment vertical="center"/>
    </xf>
    <xf numFmtId="0" fontId="58" fillId="33" borderId="16" xfId="0" applyFont="1" applyFill="1" applyBorder="1" applyAlignment="1">
      <alignment horizontal="left" vertical="center"/>
    </xf>
    <xf numFmtId="1" fontId="58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3" fontId="58" fillId="33" borderId="0" xfId="0" applyNumberFormat="1" applyFont="1" applyFill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horizontal="left" vertical="center" wrapText="1"/>
      <protection locked="0"/>
    </xf>
    <xf numFmtId="0" fontId="58" fillId="33" borderId="0" xfId="0" applyFont="1" applyFill="1" applyAlignment="1" applyProtection="1">
      <alignment/>
      <protection locked="0"/>
    </xf>
    <xf numFmtId="0" fontId="71" fillId="33" borderId="0" xfId="0" applyFont="1" applyFill="1" applyAlignment="1" applyProtection="1">
      <alignment vertical="center" wrapText="1"/>
      <protection locked="0"/>
    </xf>
    <xf numFmtId="0" fontId="69" fillId="33" borderId="0" xfId="0" applyFont="1" applyFill="1" applyAlignment="1" applyProtection="1">
      <alignment vertical="center" wrapText="1"/>
      <protection locked="0"/>
    </xf>
    <xf numFmtId="0" fontId="69" fillId="33" borderId="0" xfId="0" applyFont="1" applyFill="1" applyAlignment="1" applyProtection="1">
      <alignment wrapText="1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wrapText="1"/>
      <protection locked="0"/>
    </xf>
    <xf numFmtId="0" fontId="58" fillId="33" borderId="0" xfId="0" applyFont="1" applyFill="1" applyAlignment="1" applyProtection="1">
      <alignment/>
      <protection locked="0"/>
    </xf>
    <xf numFmtId="1" fontId="58" fillId="33" borderId="0" xfId="0" applyNumberFormat="1" applyFont="1" applyFill="1" applyAlignment="1" applyProtection="1">
      <alignment/>
      <protection locked="0"/>
    </xf>
    <xf numFmtId="3" fontId="58" fillId="33" borderId="12" xfId="0" applyNumberFormat="1" applyFont="1" applyFill="1" applyBorder="1" applyAlignment="1">
      <alignment vertical="center"/>
    </xf>
    <xf numFmtId="4" fontId="58" fillId="33" borderId="18" xfId="0" applyNumberFormat="1" applyFont="1" applyFill="1" applyBorder="1" applyAlignment="1">
      <alignment horizontal="center" vertical="center"/>
    </xf>
    <xf numFmtId="4" fontId="58" fillId="33" borderId="18" xfId="0" applyNumberFormat="1" applyFont="1" applyFill="1" applyBorder="1" applyAlignment="1">
      <alignment horizontal="center"/>
    </xf>
    <xf numFmtId="3" fontId="58" fillId="33" borderId="11" xfId="0" applyNumberFormat="1" applyFont="1" applyFill="1" applyBorder="1" applyAlignment="1">
      <alignment horizontal="left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/>
    </xf>
    <xf numFmtId="0" fontId="58" fillId="33" borderId="16" xfId="0" applyFont="1" applyFill="1" applyBorder="1" applyAlignment="1">
      <alignment horizontal="left" vertical="center" wrapText="1"/>
    </xf>
    <xf numFmtId="4" fontId="58" fillId="33" borderId="11" xfId="0" applyNumberFormat="1" applyFont="1" applyFill="1" applyBorder="1" applyAlignment="1">
      <alignment horizontal="center"/>
    </xf>
    <xf numFmtId="4" fontId="58" fillId="33" borderId="11" xfId="44" applyNumberFormat="1" applyFont="1" applyFill="1" applyBorder="1" applyAlignment="1">
      <alignment horizontal="center" vertical="center"/>
    </xf>
    <xf numFmtId="172" fontId="6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1" xfId="0" applyFont="1" applyFill="1" applyBorder="1" applyAlignment="1" applyProtection="1">
      <alignment horizontal="center" vertical="center"/>
      <protection locked="0"/>
    </xf>
    <xf numFmtId="0" fontId="62" fillId="33" borderId="11" xfId="0" applyFont="1" applyFill="1" applyBorder="1" applyAlignment="1" applyProtection="1">
      <alignment horizontal="center" vertical="center" wrapText="1"/>
      <protection locked="0"/>
    </xf>
    <xf numFmtId="1" fontId="6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1" xfId="0" applyFont="1" applyFill="1" applyBorder="1" applyAlignment="1">
      <alignment horizontal="center" vertical="center" wrapText="1"/>
    </xf>
    <xf numFmtId="3" fontId="62" fillId="33" borderId="14" xfId="0" applyNumberFormat="1" applyFont="1" applyFill="1" applyBorder="1" applyAlignment="1">
      <alignment vertical="center"/>
    </xf>
    <xf numFmtId="3" fontId="62" fillId="33" borderId="16" xfId="0" applyNumberFormat="1" applyFont="1" applyFill="1" applyBorder="1" applyAlignment="1">
      <alignment horizontal="left" vertical="center"/>
    </xf>
    <xf numFmtId="4" fontId="62" fillId="33" borderId="19" xfId="0" applyNumberFormat="1" applyFont="1" applyFill="1" applyBorder="1" applyAlignment="1">
      <alignment horizontal="center" vertical="center"/>
    </xf>
    <xf numFmtId="4" fontId="62" fillId="33" borderId="20" xfId="0" applyNumberFormat="1" applyFont="1" applyFill="1" applyBorder="1" applyAlignment="1">
      <alignment horizontal="center" vertical="center"/>
    </xf>
    <xf numFmtId="0" fontId="62" fillId="33" borderId="14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 wrapText="1"/>
    </xf>
    <xf numFmtId="175" fontId="62" fillId="33" borderId="11" xfId="0" applyNumberFormat="1" applyFont="1" applyFill="1" applyBorder="1" applyAlignment="1">
      <alignment horizontal="center" vertical="center"/>
    </xf>
    <xf numFmtId="4" fontId="62" fillId="33" borderId="11" xfId="44" applyNumberFormat="1" applyFont="1" applyFill="1" applyBorder="1" applyAlignment="1">
      <alignment horizontal="center" vertical="center"/>
    </xf>
    <xf numFmtId="0" fontId="62" fillId="33" borderId="11" xfId="44" applyNumberFormat="1" applyFont="1" applyFill="1" applyBorder="1" applyAlignment="1">
      <alignment horizontal="center" vertical="center"/>
    </xf>
    <xf numFmtId="2" fontId="62" fillId="33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left" vertical="center"/>
    </xf>
    <xf numFmtId="3" fontId="62" fillId="33" borderId="11" xfId="0" applyNumberFormat="1" applyFont="1" applyFill="1" applyBorder="1" applyAlignment="1">
      <alignment horizontal="left" vertical="center"/>
    </xf>
    <xf numFmtId="0" fontId="62" fillId="33" borderId="11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wrapText="1"/>
    </xf>
    <xf numFmtId="3" fontId="58" fillId="0" borderId="17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72" fontId="58" fillId="0" borderId="16" xfId="0" applyNumberFormat="1" applyFont="1" applyFill="1" applyBorder="1" applyAlignment="1">
      <alignment horizontal="center" vertical="center" wrapText="1"/>
    </xf>
    <xf numFmtId="172" fontId="58" fillId="0" borderId="12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/>
    </xf>
    <xf numFmtId="172" fontId="58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wrapText="1"/>
    </xf>
    <xf numFmtId="3" fontId="62" fillId="0" borderId="17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2" fontId="62" fillId="0" borderId="16" xfId="0" applyNumberFormat="1" applyFont="1" applyFill="1" applyBorder="1" applyAlignment="1">
      <alignment horizontal="center" vertical="center" wrapText="1"/>
    </xf>
    <xf numFmtId="172" fontId="62" fillId="0" borderId="12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/>
    </xf>
    <xf numFmtId="172" fontId="62" fillId="0" borderId="11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left" vertical="center"/>
    </xf>
    <xf numFmtId="3" fontId="64" fillId="34" borderId="11" xfId="0" applyNumberFormat="1" applyFont="1" applyFill="1" applyBorder="1" applyAlignment="1">
      <alignment horizontal="left" vertical="center"/>
    </xf>
    <xf numFmtId="3" fontId="64" fillId="0" borderId="11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4" fontId="64" fillId="34" borderId="16" xfId="0" applyNumberFormat="1" applyFont="1" applyFill="1" applyBorder="1" applyAlignment="1">
      <alignment horizontal="left" vertical="center"/>
    </xf>
    <xf numFmtId="4" fontId="64" fillId="34" borderId="12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3" fontId="64" fillId="0" borderId="14" xfId="0" applyNumberFormat="1" applyFont="1" applyFill="1" applyBorder="1" applyAlignment="1">
      <alignment horizontal="left" vertical="center"/>
    </xf>
    <xf numFmtId="3" fontId="64" fillId="0" borderId="19" xfId="0" applyNumberFormat="1" applyFont="1" applyFill="1" applyBorder="1" applyAlignment="1">
      <alignment horizontal="left" vertical="center"/>
    </xf>
    <xf numFmtId="3" fontId="64" fillId="34" borderId="14" xfId="0" applyNumberFormat="1" applyFont="1" applyFill="1" applyBorder="1" applyAlignment="1">
      <alignment horizontal="left" vertical="center"/>
    </xf>
    <xf numFmtId="3" fontId="64" fillId="34" borderId="19" xfId="0" applyNumberFormat="1" applyFont="1" applyFill="1" applyBorder="1" applyAlignment="1">
      <alignment horizontal="left" vertical="center"/>
    </xf>
    <xf numFmtId="0" fontId="64" fillId="34" borderId="11" xfId="0" applyFont="1" applyFill="1" applyBorder="1" applyAlignment="1">
      <alignment horizontal="left" vertical="center"/>
    </xf>
    <xf numFmtId="4" fontId="64" fillId="34" borderId="14" xfId="0" applyNumberFormat="1" applyFont="1" applyFill="1" applyBorder="1" applyAlignment="1">
      <alignment horizontal="left" vertical="center"/>
    </xf>
    <xf numFmtId="4" fontId="64" fillId="34" borderId="19" xfId="0" applyNumberFormat="1" applyFont="1" applyFill="1" applyBorder="1" applyAlignment="1">
      <alignment horizontal="left" vertical="center"/>
    </xf>
    <xf numFmtId="4" fontId="64" fillId="34" borderId="11" xfId="0" applyNumberFormat="1" applyFont="1" applyFill="1" applyBorder="1" applyAlignment="1">
      <alignment horizontal="left" vertical="center"/>
    </xf>
    <xf numFmtId="4" fontId="64" fillId="0" borderId="11" xfId="0" applyNumberFormat="1" applyFont="1" applyFill="1" applyBorder="1" applyAlignment="1">
      <alignment horizontal="left" vertical="center"/>
    </xf>
    <xf numFmtId="4" fontId="64" fillId="0" borderId="14" xfId="0" applyNumberFormat="1" applyFont="1" applyFill="1" applyBorder="1" applyAlignment="1">
      <alignment horizontal="left" vertical="center"/>
    </xf>
    <xf numFmtId="4" fontId="64" fillId="0" borderId="19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35" fillId="15" borderId="14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35" fillId="15" borderId="18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172" fontId="4" fillId="15" borderId="16" xfId="0" applyNumberFormat="1" applyFont="1" applyFill="1" applyBorder="1" applyAlignment="1">
      <alignment horizontal="center" vertical="center" wrapText="1"/>
    </xf>
    <xf numFmtId="172" fontId="4" fillId="15" borderId="12" xfId="0" applyNumberFormat="1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35" fillId="15" borderId="12" xfId="0" applyFont="1" applyFill="1" applyBorder="1" applyAlignment="1">
      <alignment horizontal="center"/>
    </xf>
    <xf numFmtId="172" fontId="4" fillId="15" borderId="11" xfId="0" applyNumberFormat="1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 applyProtection="1">
      <alignment horizontal="center" vertical="center" wrapText="1"/>
      <protection locked="0"/>
    </xf>
    <xf numFmtId="0" fontId="62" fillId="33" borderId="22" xfId="0" applyFont="1" applyFill="1" applyBorder="1" applyAlignment="1" applyProtection="1">
      <alignment horizontal="center" vertical="center" wrapText="1"/>
      <protection locked="0"/>
    </xf>
    <xf numFmtId="0" fontId="62" fillId="33" borderId="14" xfId="0" applyFont="1" applyFill="1" applyBorder="1" applyAlignment="1" applyProtection="1">
      <alignment horizontal="center" vertical="center" wrapText="1"/>
      <protection locked="0"/>
    </xf>
    <xf numFmtId="0" fontId="62" fillId="33" borderId="20" xfId="0" applyFont="1" applyFill="1" applyBorder="1" applyAlignment="1" applyProtection="1">
      <alignment horizontal="center" vertical="center" wrapText="1"/>
      <protection locked="0"/>
    </xf>
    <xf numFmtId="4" fontId="58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 applyProtection="1">
      <alignment horizontal="center" vertical="center" wrapText="1"/>
      <protection locked="0"/>
    </xf>
    <xf numFmtId="0" fontId="62" fillId="33" borderId="18" xfId="0" applyFont="1" applyFill="1" applyBorder="1" applyAlignment="1" applyProtection="1">
      <alignment horizontal="center" vertical="center" wrapText="1"/>
      <protection locked="0"/>
    </xf>
    <xf numFmtId="172" fontId="6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1" xfId="0" applyFont="1" applyFill="1" applyBorder="1" applyAlignment="1" applyProtection="1">
      <alignment horizontal="center" vertical="center" wrapText="1"/>
      <protection locked="0"/>
    </xf>
    <xf numFmtId="1" fontId="58" fillId="33" borderId="0" xfId="0" applyNumberFormat="1" applyFont="1" applyFill="1" applyAlignment="1">
      <alignment/>
    </xf>
    <xf numFmtId="3" fontId="6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" xfId="0" applyFont="1" applyFill="1" applyBorder="1" applyAlignment="1" applyProtection="1">
      <alignment horizontal="center" vertical="center" wrapText="1"/>
      <protection locked="0"/>
    </xf>
    <xf numFmtId="0" fontId="62" fillId="33" borderId="1" xfId="0" applyFont="1" applyFill="1" applyBorder="1" applyAlignment="1" applyProtection="1">
      <alignment vertical="center" wrapText="1"/>
      <protection locked="0"/>
    </xf>
    <xf numFmtId="0" fontId="62" fillId="33" borderId="18" xfId="0" applyFont="1" applyFill="1" applyBorder="1" applyAlignment="1" applyProtection="1">
      <alignment vertical="center" wrapText="1"/>
      <protection locked="0"/>
    </xf>
    <xf numFmtId="0" fontId="72" fillId="33" borderId="0" xfId="0" applyFont="1" applyFill="1" applyAlignment="1" applyProtection="1">
      <alignment horizontal="right" vertical="center" wrapText="1"/>
      <protection locked="0"/>
    </xf>
    <xf numFmtId="172" fontId="62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62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6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center" wrapText="1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odyStyle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5" xfId="58"/>
    <cellStyle name="Обычный 27" xfId="59"/>
    <cellStyle name="Обычный 29" xfId="60"/>
    <cellStyle name="Обычный 3" xfId="61"/>
    <cellStyle name="Обычный 3 2" xfId="62"/>
    <cellStyle name="Обычный 31" xfId="63"/>
    <cellStyle name="Обычный 31 2" xfId="64"/>
    <cellStyle name="Обычный 33" xfId="65"/>
    <cellStyle name="Обычный 34" xfId="66"/>
    <cellStyle name="Обычный 37" xfId="67"/>
    <cellStyle name="Обычный 38" xfId="68"/>
    <cellStyle name="Обычный 39" xfId="69"/>
    <cellStyle name="Обычный 4" xfId="70"/>
    <cellStyle name="Обычный 4 2" xfId="71"/>
    <cellStyle name="Обычный 40" xfId="72"/>
    <cellStyle name="Обычный 41" xfId="73"/>
    <cellStyle name="Обычный 42" xfId="74"/>
    <cellStyle name="Обычный 43" xfId="75"/>
    <cellStyle name="Обычный 44" xfId="76"/>
    <cellStyle name="Обычный 45" xfId="77"/>
    <cellStyle name="Обычный 47 2" xfId="78"/>
    <cellStyle name="Обычный 48 2" xfId="79"/>
    <cellStyle name="Обычный 5" xfId="80"/>
    <cellStyle name="Обычный 50" xfId="81"/>
    <cellStyle name="Обычный 51" xfId="82"/>
    <cellStyle name="Обычный 52" xfId="83"/>
    <cellStyle name="Обычный 53" xfId="84"/>
    <cellStyle name="Обычный 54" xfId="85"/>
    <cellStyle name="Обычный 55" xfId="86"/>
    <cellStyle name="Обычный 56" xfId="87"/>
    <cellStyle name="Обычный 57" xfId="88"/>
    <cellStyle name="Обычный 58" xfId="89"/>
    <cellStyle name="Обычный 6" xfId="90"/>
    <cellStyle name="Обычный 6 2" xfId="91"/>
    <cellStyle name="Обычный 60" xfId="92"/>
    <cellStyle name="Обычный 61" xfId="93"/>
    <cellStyle name="Обычный 62" xfId="94"/>
    <cellStyle name="Обычный 7" xfId="95"/>
    <cellStyle name="Обычный 8" xfId="96"/>
    <cellStyle name="Обычный 8 2" xfId="97"/>
    <cellStyle name="Обычный 9" xfId="98"/>
    <cellStyle name="Обычный_Снежинский" xfId="99"/>
    <cellStyle name="Обычный_Снежинский_Муницип прогр КР на 2014-2019гг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733425</xdr:colOff>
      <xdr:row>0</xdr:row>
      <xdr:rowOff>0</xdr:rowOff>
    </xdr:from>
    <xdr:ext cx="190500" cy="295275"/>
    <xdr:sp fLocksText="0">
      <xdr:nvSpPr>
        <xdr:cNvPr id="1" name="TextBox 1"/>
        <xdr:cNvSpPr txBox="1">
          <a:spLocks noChangeArrowheads="1"/>
        </xdr:cNvSpPr>
      </xdr:nvSpPr>
      <xdr:spPr>
        <a:xfrm>
          <a:off x="9715500" y="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view="pageBreakPreview" zoomScale="70" zoomScaleNormal="70" zoomScaleSheetLayoutView="70" zoomScalePageLayoutView="0" workbookViewId="0" topLeftCell="A4">
      <pane ySplit="6" topLeftCell="A10" activePane="bottomLeft" state="frozen"/>
      <selection pane="topLeft" activeCell="A4" sqref="A4"/>
      <selection pane="bottomLeft" activeCell="D22" sqref="D22"/>
    </sheetView>
  </sheetViews>
  <sheetFormatPr defaultColWidth="9.140625" defaultRowHeight="36" customHeight="1"/>
  <cols>
    <col min="1" max="1" width="7.140625" style="7" customWidth="1"/>
    <col min="2" max="2" width="54.421875" style="8" customWidth="1"/>
    <col min="3" max="3" width="20.00390625" style="3" customWidth="1"/>
    <col min="4" max="4" width="14.421875" style="3" customWidth="1"/>
    <col min="5" max="8" width="20.00390625" style="3" customWidth="1"/>
    <col min="9" max="9" width="17.7109375" style="3" customWidth="1"/>
    <col min="10" max="10" width="19.00390625" style="3" customWidth="1"/>
    <col min="11" max="11" width="7.7109375" style="9" customWidth="1"/>
    <col min="12" max="12" width="14.00390625" style="3" customWidth="1"/>
    <col min="13" max="13" width="13.140625" style="3" customWidth="1"/>
    <col min="14" max="14" width="17.8515625" style="3" customWidth="1"/>
    <col min="15" max="15" width="10.140625" style="3" customWidth="1"/>
    <col min="16" max="16" width="13.00390625" style="3" customWidth="1"/>
    <col min="17" max="17" width="14.00390625" style="3" customWidth="1"/>
    <col min="18" max="18" width="19.140625" style="3" customWidth="1"/>
    <col min="19" max="19" width="11.140625" style="3" customWidth="1"/>
    <col min="20" max="20" width="13.8515625" style="3" customWidth="1"/>
    <col min="21" max="21" width="12.57421875" style="3" hidden="1" customWidth="1"/>
    <col min="22" max="22" width="19.28125" style="3" customWidth="1"/>
    <col min="23" max="23" width="4.140625" style="3" customWidth="1"/>
    <col min="24" max="24" width="2.28125" style="3" customWidth="1"/>
    <col min="25" max="25" width="6.28125" style="3" customWidth="1"/>
    <col min="26" max="26" width="20.57421875" style="3" customWidth="1"/>
    <col min="27" max="27" width="25.421875" style="3" customWidth="1"/>
    <col min="28" max="28" width="9.140625" style="3" customWidth="1"/>
    <col min="29" max="29" width="63.8515625" style="3" customWidth="1"/>
    <col min="30" max="30" width="30.140625" style="3" customWidth="1"/>
    <col min="31" max="31" width="17.421875" style="3" customWidth="1"/>
    <col min="32" max="16384" width="9.140625" style="3" customWidth="1"/>
  </cols>
  <sheetData>
    <row r="1" spans="15:25" ht="18.75" customHeight="1">
      <c r="O1" s="10"/>
      <c r="P1" s="10"/>
      <c r="T1" s="576"/>
      <c r="U1" s="576"/>
      <c r="V1" s="576"/>
      <c r="W1" s="576"/>
      <c r="X1" s="576"/>
      <c r="Y1" s="576"/>
    </row>
    <row r="2" spans="15:25" ht="18.75" customHeight="1">
      <c r="O2" s="10"/>
      <c r="P2" s="10"/>
      <c r="T2" s="577"/>
      <c r="U2" s="577"/>
      <c r="V2" s="578"/>
      <c r="W2" s="578"/>
      <c r="X2" s="578"/>
      <c r="Y2" s="578"/>
    </row>
    <row r="3" spans="1:23" ht="37.5" customHeight="1">
      <c r="A3" s="579" t="s">
        <v>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18"/>
      <c r="W3" s="18"/>
    </row>
    <row r="4" spans="1:23" ht="15.75" customHeight="1">
      <c r="A4" s="17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5" ht="35.25" customHeight="1">
      <c r="A5" s="581" t="s">
        <v>1</v>
      </c>
      <c r="B5" s="574" t="s">
        <v>2</v>
      </c>
      <c r="C5" s="574" t="s">
        <v>3</v>
      </c>
      <c r="D5" s="587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6"/>
      <c r="U5" s="589" t="s">
        <v>4</v>
      </c>
      <c r="V5" s="590"/>
      <c r="W5" s="590"/>
      <c r="X5" s="590"/>
      <c r="Y5" s="590"/>
    </row>
    <row r="6" spans="1:26" ht="36" customHeight="1">
      <c r="A6" s="582"/>
      <c r="B6" s="583"/>
      <c r="C6" s="585"/>
      <c r="D6" s="591" t="s">
        <v>5</v>
      </c>
      <c r="E6" s="591"/>
      <c r="F6" s="591"/>
      <c r="G6" s="591"/>
      <c r="H6" s="591"/>
      <c r="I6" s="591"/>
      <c r="J6" s="574" t="s">
        <v>6</v>
      </c>
      <c r="K6" s="566" t="s">
        <v>7</v>
      </c>
      <c r="L6" s="566"/>
      <c r="M6" s="567" t="s">
        <v>8</v>
      </c>
      <c r="N6" s="568"/>
      <c r="O6" s="567" t="s">
        <v>9</v>
      </c>
      <c r="P6" s="568"/>
      <c r="Q6" s="567" t="s">
        <v>10</v>
      </c>
      <c r="R6" s="568"/>
      <c r="S6" s="567" t="s">
        <v>11</v>
      </c>
      <c r="T6" s="568"/>
      <c r="U6" s="567" t="s">
        <v>12</v>
      </c>
      <c r="V6" s="568"/>
      <c r="W6" s="567" t="s">
        <v>13</v>
      </c>
      <c r="X6" s="571"/>
      <c r="Y6" s="574" t="s">
        <v>14</v>
      </c>
      <c r="Z6" s="565" t="s">
        <v>15</v>
      </c>
    </row>
    <row r="7" spans="1:26" ht="36.75" customHeight="1">
      <c r="A7" s="582"/>
      <c r="B7" s="583"/>
      <c r="C7" s="586"/>
      <c r="D7" s="15" t="s">
        <v>16</v>
      </c>
      <c r="E7" s="15" t="s">
        <v>17</v>
      </c>
      <c r="F7" s="15" t="s">
        <v>18</v>
      </c>
      <c r="G7" s="1" t="s">
        <v>19</v>
      </c>
      <c r="H7" s="2" t="s">
        <v>20</v>
      </c>
      <c r="I7" s="2" t="s">
        <v>509</v>
      </c>
      <c r="J7" s="586"/>
      <c r="K7" s="566"/>
      <c r="L7" s="566"/>
      <c r="M7" s="569"/>
      <c r="N7" s="570"/>
      <c r="O7" s="569"/>
      <c r="P7" s="570"/>
      <c r="Q7" s="569"/>
      <c r="R7" s="570"/>
      <c r="S7" s="569"/>
      <c r="T7" s="570"/>
      <c r="U7" s="569"/>
      <c r="V7" s="570"/>
      <c r="W7" s="572"/>
      <c r="X7" s="573"/>
      <c r="Y7" s="575"/>
      <c r="Z7" s="565"/>
    </row>
    <row r="8" spans="1:25" ht="63">
      <c r="A8" s="575"/>
      <c r="B8" s="584"/>
      <c r="C8" s="16" t="s">
        <v>21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16"/>
      <c r="J8" s="16" t="s">
        <v>21</v>
      </c>
      <c r="K8" s="4" t="s">
        <v>22</v>
      </c>
      <c r="L8" s="16" t="s">
        <v>21</v>
      </c>
      <c r="M8" s="16" t="s">
        <v>23</v>
      </c>
      <c r="N8" s="16" t="s">
        <v>21</v>
      </c>
      <c r="O8" s="16" t="s">
        <v>23</v>
      </c>
      <c r="P8" s="16" t="s">
        <v>21</v>
      </c>
      <c r="Q8" s="16" t="s">
        <v>23</v>
      </c>
      <c r="R8" s="16" t="s">
        <v>21</v>
      </c>
      <c r="S8" s="16" t="s">
        <v>24</v>
      </c>
      <c r="T8" s="16" t="s">
        <v>21</v>
      </c>
      <c r="U8" s="16" t="s">
        <v>22</v>
      </c>
      <c r="V8" s="16" t="s">
        <v>21</v>
      </c>
      <c r="W8" s="16" t="s">
        <v>22</v>
      </c>
      <c r="X8" s="16" t="s">
        <v>21</v>
      </c>
      <c r="Y8" s="16" t="s">
        <v>21</v>
      </c>
    </row>
    <row r="9" spans="1:26" s="17" customFormat="1" ht="15.75">
      <c r="A9" s="5">
        <v>1</v>
      </c>
      <c r="B9" s="2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</row>
    <row r="10" spans="2:31" ht="36" customHeight="1">
      <c r="B10" s="8" t="s">
        <v>944</v>
      </c>
      <c r="D10" s="3">
        <v>114</v>
      </c>
      <c r="E10" s="3">
        <v>88</v>
      </c>
      <c r="F10" s="3">
        <v>110</v>
      </c>
      <c r="G10" s="3">
        <v>128</v>
      </c>
      <c r="H10" s="3">
        <v>51</v>
      </c>
      <c r="I10" s="3">
        <v>4</v>
      </c>
      <c r="J10" s="3">
        <v>263</v>
      </c>
      <c r="L10" s="3">
        <v>4</v>
      </c>
      <c r="N10" s="3">
        <v>206</v>
      </c>
      <c r="P10" s="3">
        <v>4</v>
      </c>
      <c r="R10" s="3">
        <v>113</v>
      </c>
      <c r="T10" s="3">
        <v>37</v>
      </c>
      <c r="V10" s="3">
        <v>12</v>
      </c>
      <c r="AE10" s="14"/>
    </row>
    <row r="11" spans="2:31" ht="36" customHeight="1">
      <c r="B11" s="19" t="s">
        <v>42</v>
      </c>
      <c r="AE11" s="14"/>
    </row>
    <row r="12" spans="2:31" ht="36" customHeight="1">
      <c r="B12" s="19" t="s">
        <v>43</v>
      </c>
      <c r="AE12" s="14"/>
    </row>
    <row r="13" ht="36" customHeight="1">
      <c r="B13" s="19" t="s">
        <v>44</v>
      </c>
    </row>
    <row r="14" ht="36" customHeight="1">
      <c r="B14" s="19" t="s">
        <v>45</v>
      </c>
    </row>
    <row r="15" ht="36" customHeight="1">
      <c r="B15" s="19" t="s">
        <v>46</v>
      </c>
    </row>
    <row r="16" ht="36" customHeight="1">
      <c r="B16" s="19" t="s">
        <v>47</v>
      </c>
    </row>
    <row r="17" ht="36" customHeight="1">
      <c r="B17" s="19" t="s">
        <v>25</v>
      </c>
    </row>
    <row r="18" ht="36" customHeight="1">
      <c r="B18" s="19" t="s">
        <v>48</v>
      </c>
    </row>
    <row r="19" ht="36" customHeight="1">
      <c r="B19" s="19" t="s">
        <v>49</v>
      </c>
    </row>
    <row r="20" ht="36" customHeight="1">
      <c r="B20" s="19" t="s">
        <v>26</v>
      </c>
    </row>
    <row r="21" ht="36" customHeight="1">
      <c r="B21" s="19" t="s">
        <v>27</v>
      </c>
    </row>
    <row r="22" ht="36" customHeight="1">
      <c r="B22" s="19" t="s">
        <v>50</v>
      </c>
    </row>
    <row r="23" ht="36" customHeight="1">
      <c r="B23" s="19" t="s">
        <v>51</v>
      </c>
    </row>
    <row r="24" ht="36" customHeight="1">
      <c r="B24" s="19" t="s">
        <v>52</v>
      </c>
    </row>
    <row r="25" ht="36" customHeight="1">
      <c r="B25" s="19" t="s">
        <v>53</v>
      </c>
    </row>
    <row r="26" ht="36" customHeight="1">
      <c r="B26" s="19" t="s">
        <v>28</v>
      </c>
    </row>
    <row r="27" ht="36" customHeight="1">
      <c r="B27" s="19" t="s">
        <v>54</v>
      </c>
    </row>
    <row r="28" ht="36" customHeight="1">
      <c r="B28" s="19" t="s">
        <v>56</v>
      </c>
    </row>
    <row r="29" ht="36" customHeight="1">
      <c r="B29" s="19" t="s">
        <v>57</v>
      </c>
    </row>
    <row r="30" ht="36" customHeight="1">
      <c r="B30" s="19" t="s">
        <v>58</v>
      </c>
    </row>
    <row r="31" ht="36" customHeight="1">
      <c r="B31" s="19" t="s">
        <v>29</v>
      </c>
    </row>
    <row r="32" ht="36" customHeight="1">
      <c r="B32" s="19" t="s">
        <v>468</v>
      </c>
    </row>
    <row r="33" ht="36" customHeight="1">
      <c r="B33" s="19" t="s">
        <v>30</v>
      </c>
    </row>
    <row r="34" ht="36" customHeight="1">
      <c r="B34" s="19" t="s">
        <v>31</v>
      </c>
    </row>
    <row r="35" ht="36" customHeight="1">
      <c r="B35" s="19" t="s">
        <v>59</v>
      </c>
    </row>
    <row r="36" ht="36" customHeight="1">
      <c r="B36" s="19" t="s">
        <v>60</v>
      </c>
    </row>
    <row r="37" ht="36" customHeight="1">
      <c r="B37" s="19" t="s">
        <v>35</v>
      </c>
    </row>
    <row r="38" ht="36" customHeight="1">
      <c r="B38" s="19" t="s">
        <v>438</v>
      </c>
    </row>
    <row r="39" ht="36" customHeight="1">
      <c r="B39" s="19" t="s">
        <v>62</v>
      </c>
    </row>
    <row r="40" ht="36" customHeight="1">
      <c r="B40" s="19" t="s">
        <v>63</v>
      </c>
    </row>
    <row r="41" ht="36" customHeight="1">
      <c r="B41" s="19" t="s">
        <v>36</v>
      </c>
    </row>
    <row r="42" ht="36" customHeight="1">
      <c r="B42" s="19" t="s">
        <v>64</v>
      </c>
    </row>
    <row r="43" ht="36" customHeight="1">
      <c r="B43" s="19" t="s">
        <v>298</v>
      </c>
    </row>
    <row r="44" ht="36" customHeight="1">
      <c r="B44" s="19" t="s">
        <v>37</v>
      </c>
    </row>
    <row r="45" ht="36" customHeight="1">
      <c r="B45" s="19" t="s">
        <v>65</v>
      </c>
    </row>
    <row r="46" ht="36" customHeight="1">
      <c r="B46" s="19" t="s">
        <v>943</v>
      </c>
    </row>
    <row r="47" ht="36" customHeight="1">
      <c r="B47" s="19" t="s">
        <v>66</v>
      </c>
    </row>
    <row r="48" ht="36" customHeight="1">
      <c r="B48" s="19" t="s">
        <v>38</v>
      </c>
    </row>
    <row r="49" ht="36" customHeight="1">
      <c r="B49" s="19" t="s">
        <v>39</v>
      </c>
    </row>
    <row r="50" ht="36" customHeight="1">
      <c r="B50" s="19" t="s">
        <v>32</v>
      </c>
    </row>
    <row r="51" ht="36" customHeight="1">
      <c r="B51" s="19" t="s">
        <v>40</v>
      </c>
    </row>
    <row r="52" ht="36" customHeight="1">
      <c r="B52" s="19" t="s">
        <v>67</v>
      </c>
    </row>
    <row r="53" ht="36" customHeight="1">
      <c r="B53" s="19" t="s">
        <v>41</v>
      </c>
    </row>
  </sheetData>
  <sheetProtection/>
  <autoFilter ref="A9:AE9"/>
  <mergeCells count="19">
    <mergeCell ref="T1:Y1"/>
    <mergeCell ref="T2:Y2"/>
    <mergeCell ref="A3:U3"/>
    <mergeCell ref="A5:A8"/>
    <mergeCell ref="B5:B8"/>
    <mergeCell ref="C5:C7"/>
    <mergeCell ref="D5:S5"/>
    <mergeCell ref="U5:Y5"/>
    <mergeCell ref="D6:I6"/>
    <mergeCell ref="J6:J7"/>
    <mergeCell ref="Z6:Z7"/>
    <mergeCell ref="K6:L7"/>
    <mergeCell ref="M6:N7"/>
    <mergeCell ref="O6:P7"/>
    <mergeCell ref="Q6:R7"/>
    <mergeCell ref="S6:T7"/>
    <mergeCell ref="U6:V7"/>
    <mergeCell ref="W6:X7"/>
    <mergeCell ref="Y6:Y7"/>
  </mergeCells>
  <printOptions/>
  <pageMargins left="0" right="0" top="0.3937007874015748" bottom="0.31496062992125984" header="0.31496062992125984" footer="0.31496062992125984"/>
  <pageSetup fitToHeight="999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8"/>
  <sheetViews>
    <sheetView view="pageBreakPreview" zoomScaleSheetLayoutView="100" zoomScalePageLayoutView="0" workbookViewId="0" topLeftCell="A4">
      <pane ySplit="6" topLeftCell="A166" activePane="bottomLeft" state="frozen"/>
      <selection pane="topLeft" activeCell="A4" sqref="A4"/>
      <selection pane="bottomLeft" activeCell="M11" sqref="M11:N11"/>
    </sheetView>
  </sheetViews>
  <sheetFormatPr defaultColWidth="9.140625" defaultRowHeight="15"/>
  <cols>
    <col min="1" max="1" width="7.140625" style="27" customWidth="1"/>
    <col min="2" max="2" width="53.00390625" style="28" customWidth="1"/>
    <col min="3" max="3" width="17.421875" style="29" customWidth="1"/>
    <col min="4" max="4" width="14.00390625" style="29" bestFit="1" customWidth="1"/>
    <col min="5" max="5" width="13.57421875" style="29" customWidth="1"/>
    <col min="6" max="6" width="12.28125" style="29" customWidth="1"/>
    <col min="7" max="7" width="14.00390625" style="29" customWidth="1"/>
    <col min="8" max="8" width="13.421875" style="29" bestFit="1" customWidth="1"/>
    <col min="9" max="9" width="14.140625" style="29" customWidth="1"/>
    <col min="10" max="10" width="10.8515625" style="29" customWidth="1"/>
    <col min="11" max="11" width="5.57421875" style="30" customWidth="1"/>
    <col min="12" max="12" width="13.140625" style="29" customWidth="1"/>
    <col min="13" max="13" width="11.7109375" style="29" customWidth="1"/>
    <col min="14" max="14" width="14.140625" style="29" customWidth="1"/>
    <col min="15" max="15" width="7.8515625" style="29" bestFit="1" customWidth="1"/>
    <col min="16" max="16" width="11.00390625" style="29" customWidth="1"/>
    <col min="17" max="17" width="10.57421875" style="29" customWidth="1"/>
    <col min="18" max="18" width="13.8515625" style="29" customWidth="1"/>
    <col min="19" max="19" width="9.421875" style="29" customWidth="1"/>
    <col min="20" max="20" width="11.140625" style="29" customWidth="1"/>
    <col min="21" max="21" width="10.00390625" style="29" hidden="1" customWidth="1"/>
    <col min="22" max="22" width="12.28125" style="29" customWidth="1"/>
    <col min="23" max="23" width="8.7109375" style="29" hidden="1" customWidth="1"/>
    <col min="24" max="24" width="11.7109375" style="29" hidden="1" customWidth="1"/>
    <col min="25" max="25" width="13.28125" style="29" hidden="1" customWidth="1"/>
    <col min="26" max="26" width="12.00390625" style="29" hidden="1" customWidth="1"/>
    <col min="27" max="27" width="10.8515625" style="29" hidden="1" customWidth="1"/>
    <col min="28" max="28" width="11.421875" style="29" hidden="1" customWidth="1"/>
    <col min="29" max="29" width="14.57421875" style="29" customWidth="1"/>
    <col min="30" max="30" width="11.7109375" style="29" customWidth="1"/>
    <col min="31" max="31" width="13.00390625" style="29" customWidth="1"/>
    <col min="32" max="35" width="9.140625" style="3" customWidth="1"/>
    <col min="36" max="36" width="8.7109375" style="3" customWidth="1"/>
    <col min="37" max="37" width="64.7109375" style="3" bestFit="1" customWidth="1"/>
    <col min="38" max="39" width="15.421875" style="3" bestFit="1" customWidth="1"/>
    <col min="40" max="43" width="14.28125" style="3" bestFit="1" customWidth="1"/>
    <col min="44" max="44" width="13.140625" style="3" bestFit="1" customWidth="1"/>
    <col min="45" max="45" width="11.28125" style="3" bestFit="1" customWidth="1"/>
    <col min="46" max="46" width="5.00390625" style="3" bestFit="1" customWidth="1"/>
    <col min="47" max="47" width="13.140625" style="3" bestFit="1" customWidth="1"/>
    <col min="48" max="48" width="10.140625" style="3" bestFit="1" customWidth="1"/>
    <col min="49" max="49" width="14.28125" style="3" bestFit="1" customWidth="1"/>
    <col min="50" max="50" width="6.140625" style="3" bestFit="1" customWidth="1"/>
    <col min="51" max="51" width="11.28125" style="3" bestFit="1" customWidth="1"/>
    <col min="52" max="52" width="10.140625" style="3" bestFit="1" customWidth="1"/>
    <col min="53" max="53" width="14.28125" style="3" bestFit="1" customWidth="1"/>
    <col min="54" max="54" width="6.140625" style="3" bestFit="1" customWidth="1"/>
    <col min="55" max="55" width="11.28125" style="3" bestFit="1" customWidth="1"/>
    <col min="56" max="56" width="5.00390625" style="3" bestFit="1" customWidth="1"/>
    <col min="57" max="57" width="11.28125" style="3" bestFit="1" customWidth="1"/>
    <col min="58" max="63" width="5.00390625" style="3" bestFit="1" customWidth="1"/>
    <col min="64" max="65" width="11.28125" style="3" bestFit="1" customWidth="1"/>
    <col min="66" max="16384" width="9.140625" style="3" customWidth="1"/>
  </cols>
  <sheetData>
    <row r="1" spans="15:31" ht="15.75">
      <c r="O1" s="31"/>
      <c r="P1" s="31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</row>
    <row r="2" spans="15:31" ht="15.75">
      <c r="O2" s="31"/>
      <c r="P2" s="31"/>
      <c r="T2" s="593"/>
      <c r="U2" s="593"/>
      <c r="V2" s="594"/>
      <c r="W2" s="594"/>
      <c r="X2" s="594"/>
      <c r="Y2" s="594"/>
      <c r="Z2" s="594"/>
      <c r="AA2" s="594"/>
      <c r="AB2" s="594"/>
      <c r="AC2" s="594"/>
      <c r="AD2" s="594"/>
      <c r="AE2" s="594"/>
    </row>
    <row r="3" spans="1:30" ht="15.75">
      <c r="A3" s="595" t="s">
        <v>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32"/>
      <c r="W3" s="32"/>
      <c r="X3" s="32"/>
      <c r="Y3" s="32"/>
      <c r="Z3" s="32"/>
      <c r="AA3" s="32"/>
      <c r="AB3" s="32"/>
      <c r="AC3" s="32"/>
      <c r="AD3" s="32"/>
    </row>
    <row r="4" spans="1:30" ht="15.75">
      <c r="A4" s="33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1" ht="15.75">
      <c r="A5" s="597" t="s">
        <v>1</v>
      </c>
      <c r="B5" s="600" t="s">
        <v>2</v>
      </c>
      <c r="C5" s="600" t="s">
        <v>3</v>
      </c>
      <c r="D5" s="36"/>
      <c r="E5" s="605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37"/>
      <c r="U5" s="607" t="s">
        <v>4</v>
      </c>
      <c r="V5" s="608"/>
      <c r="W5" s="608"/>
      <c r="X5" s="608"/>
      <c r="Y5" s="608"/>
      <c r="Z5" s="608"/>
      <c r="AA5" s="608"/>
      <c r="AB5" s="608"/>
      <c r="AC5" s="608"/>
      <c r="AD5" s="608"/>
      <c r="AE5" s="608"/>
    </row>
    <row r="6" spans="1:31" ht="15.75">
      <c r="A6" s="598"/>
      <c r="B6" s="601"/>
      <c r="C6" s="603"/>
      <c r="D6" s="600" t="s">
        <v>6</v>
      </c>
      <c r="E6" s="609" t="s">
        <v>5</v>
      </c>
      <c r="F6" s="609"/>
      <c r="G6" s="609"/>
      <c r="H6" s="609"/>
      <c r="I6" s="609"/>
      <c r="J6" s="609"/>
      <c r="K6" s="616" t="s">
        <v>7</v>
      </c>
      <c r="L6" s="616"/>
      <c r="M6" s="614" t="s">
        <v>8</v>
      </c>
      <c r="N6" s="617"/>
      <c r="O6" s="614" t="s">
        <v>9</v>
      </c>
      <c r="P6" s="617"/>
      <c r="Q6" s="614" t="s">
        <v>10</v>
      </c>
      <c r="R6" s="617"/>
      <c r="S6" s="614" t="s">
        <v>11</v>
      </c>
      <c r="T6" s="617"/>
      <c r="U6" s="38"/>
      <c r="V6" s="614" t="s">
        <v>976</v>
      </c>
      <c r="W6" s="620"/>
      <c r="X6" s="620"/>
      <c r="Y6" s="620"/>
      <c r="Z6" s="620"/>
      <c r="AA6" s="620"/>
      <c r="AB6" s="620"/>
      <c r="AC6" s="614" t="s">
        <v>985</v>
      </c>
      <c r="AD6" s="614" t="s">
        <v>984</v>
      </c>
      <c r="AE6" s="600" t="s">
        <v>986</v>
      </c>
    </row>
    <row r="7" spans="1:31" ht="36" customHeight="1">
      <c r="A7" s="598"/>
      <c r="B7" s="601"/>
      <c r="C7" s="604"/>
      <c r="D7" s="604"/>
      <c r="E7" s="39" t="s">
        <v>16</v>
      </c>
      <c r="F7" s="39" t="s">
        <v>17</v>
      </c>
      <c r="G7" s="39" t="s">
        <v>18</v>
      </c>
      <c r="H7" s="40" t="s">
        <v>19</v>
      </c>
      <c r="I7" s="41" t="s">
        <v>20</v>
      </c>
      <c r="J7" s="41" t="s">
        <v>509</v>
      </c>
      <c r="K7" s="616"/>
      <c r="L7" s="616"/>
      <c r="M7" s="618"/>
      <c r="N7" s="619"/>
      <c r="O7" s="618"/>
      <c r="P7" s="619"/>
      <c r="Q7" s="618"/>
      <c r="R7" s="619"/>
      <c r="S7" s="618"/>
      <c r="T7" s="619"/>
      <c r="U7" s="42"/>
      <c r="V7" s="41" t="s">
        <v>977</v>
      </c>
      <c r="W7" s="41" t="s">
        <v>978</v>
      </c>
      <c r="X7" s="41" t="s">
        <v>979</v>
      </c>
      <c r="Y7" s="41" t="s">
        <v>980</v>
      </c>
      <c r="Z7" s="41" t="s">
        <v>981</v>
      </c>
      <c r="AA7" s="41" t="s">
        <v>982</v>
      </c>
      <c r="AB7" s="41" t="s">
        <v>983</v>
      </c>
      <c r="AC7" s="615"/>
      <c r="AD7" s="615"/>
      <c r="AE7" s="599"/>
    </row>
    <row r="8" spans="1:31" ht="34.5" customHeight="1">
      <c r="A8" s="599"/>
      <c r="B8" s="602"/>
      <c r="C8" s="43" t="s">
        <v>21</v>
      </c>
      <c r="D8" s="43" t="s">
        <v>21</v>
      </c>
      <c r="E8" s="43" t="s">
        <v>21</v>
      </c>
      <c r="F8" s="43" t="s">
        <v>21</v>
      </c>
      <c r="G8" s="43" t="s">
        <v>21</v>
      </c>
      <c r="H8" s="43" t="s">
        <v>21</v>
      </c>
      <c r="I8" s="43" t="s">
        <v>21</v>
      </c>
      <c r="J8" s="43"/>
      <c r="K8" s="44" t="s">
        <v>22</v>
      </c>
      <c r="L8" s="43" t="s">
        <v>21</v>
      </c>
      <c r="M8" s="43" t="s">
        <v>23</v>
      </c>
      <c r="N8" s="43" t="s">
        <v>21</v>
      </c>
      <c r="O8" s="43" t="s">
        <v>23</v>
      </c>
      <c r="P8" s="43" t="s">
        <v>21</v>
      </c>
      <c r="Q8" s="43" t="s">
        <v>23</v>
      </c>
      <c r="R8" s="43" t="s">
        <v>21</v>
      </c>
      <c r="S8" s="43" t="s">
        <v>24</v>
      </c>
      <c r="T8" s="43" t="s">
        <v>21</v>
      </c>
      <c r="U8" s="43" t="s">
        <v>22</v>
      </c>
      <c r="V8" s="43" t="s">
        <v>21</v>
      </c>
      <c r="W8" s="43" t="s">
        <v>21</v>
      </c>
      <c r="X8" s="43" t="s">
        <v>21</v>
      </c>
      <c r="Y8" s="43" t="s">
        <v>21</v>
      </c>
      <c r="Z8" s="43" t="s">
        <v>21</v>
      </c>
      <c r="AA8" s="43" t="s">
        <v>21</v>
      </c>
      <c r="AB8" s="43" t="s">
        <v>21</v>
      </c>
      <c r="AC8" s="43" t="s">
        <v>21</v>
      </c>
      <c r="AD8" s="43" t="s">
        <v>21</v>
      </c>
      <c r="AE8" s="43" t="s">
        <v>21</v>
      </c>
    </row>
    <row r="9" spans="1:31" s="11" customFormat="1" ht="15.75">
      <c r="A9" s="94">
        <v>1</v>
      </c>
      <c r="B9" s="95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5">
        <v>8</v>
      </c>
      <c r="I9" s="94">
        <v>9</v>
      </c>
      <c r="J9" s="95">
        <v>10</v>
      </c>
      <c r="K9" s="94">
        <v>11</v>
      </c>
      <c r="L9" s="95">
        <v>12</v>
      </c>
      <c r="M9" s="94">
        <v>13</v>
      </c>
      <c r="N9" s="95">
        <v>14</v>
      </c>
      <c r="O9" s="94">
        <v>15</v>
      </c>
      <c r="P9" s="95">
        <v>16</v>
      </c>
      <c r="Q9" s="94">
        <v>17</v>
      </c>
      <c r="R9" s="95">
        <v>18</v>
      </c>
      <c r="S9" s="94">
        <v>19</v>
      </c>
      <c r="T9" s="95">
        <v>20</v>
      </c>
      <c r="U9" s="94">
        <v>21</v>
      </c>
      <c r="V9" s="95">
        <v>22</v>
      </c>
      <c r="W9" s="94">
        <v>23</v>
      </c>
      <c r="X9" s="95">
        <v>24</v>
      </c>
      <c r="Y9" s="94">
        <v>25</v>
      </c>
      <c r="Z9" s="95">
        <v>26</v>
      </c>
      <c r="AA9" s="94">
        <v>27</v>
      </c>
      <c r="AB9" s="95">
        <v>28</v>
      </c>
      <c r="AC9" s="94">
        <v>29</v>
      </c>
      <c r="AD9" s="95">
        <v>30</v>
      </c>
      <c r="AE9" s="94">
        <v>31</v>
      </c>
    </row>
    <row r="10" spans="1:32" s="11" customFormat="1" ht="15.75">
      <c r="A10" s="162" t="s">
        <v>25</v>
      </c>
      <c r="B10" s="7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2"/>
    </row>
    <row r="11" spans="1:32" s="11" customFormat="1" ht="15.75">
      <c r="A11" s="124" t="s">
        <v>108</v>
      </c>
      <c r="B11" s="125" t="s">
        <v>109</v>
      </c>
      <c r="C11" s="87">
        <f>D11+L11+N11+P11+R11+T11+V11+AC11</f>
        <v>743783</v>
      </c>
      <c r="D11" s="87">
        <f>SUM(E11:J11)</f>
        <v>676907</v>
      </c>
      <c r="E11" s="87"/>
      <c r="F11" s="87"/>
      <c r="G11" s="87"/>
      <c r="H11" s="315">
        <v>676907</v>
      </c>
      <c r="I11" s="87"/>
      <c r="J11" s="87"/>
      <c r="K11" s="87"/>
      <c r="L11" s="87"/>
      <c r="M11" s="87">
        <v>931</v>
      </c>
      <c r="N11" s="87">
        <v>0</v>
      </c>
      <c r="O11" s="87"/>
      <c r="P11" s="87"/>
      <c r="Q11" s="87"/>
      <c r="R11" s="87"/>
      <c r="S11" s="87">
        <v>88.6</v>
      </c>
      <c r="T11" s="337">
        <v>52097</v>
      </c>
      <c r="U11" s="87"/>
      <c r="V11" s="87"/>
      <c r="W11" s="87"/>
      <c r="X11" s="87"/>
      <c r="Y11" s="87"/>
      <c r="Z11" s="87"/>
      <c r="AA11" s="87"/>
      <c r="AB11" s="87"/>
      <c r="AC11" s="126">
        <f>SUM(AD11:AE11)</f>
        <v>14779</v>
      </c>
      <c r="AD11" s="127">
        <v>14779</v>
      </c>
      <c r="AE11" s="128"/>
      <c r="AF11" s="2"/>
    </row>
    <row r="12" spans="1:32" s="11" customFormat="1" ht="15.75">
      <c r="A12" s="96" t="s">
        <v>110</v>
      </c>
      <c r="B12" s="97" t="s">
        <v>111</v>
      </c>
      <c r="C12" s="98">
        <f>D12+L12+N12+P12+R12+T12+V12+AC12</f>
        <v>2648707</v>
      </c>
      <c r="D12" s="98">
        <f>SUM(E12:J12)</f>
        <v>864680</v>
      </c>
      <c r="E12" s="315">
        <v>132972</v>
      </c>
      <c r="F12" s="98"/>
      <c r="G12" s="315">
        <v>156633</v>
      </c>
      <c r="H12" s="98">
        <v>575075</v>
      </c>
      <c r="I12" s="98"/>
      <c r="J12" s="98"/>
      <c r="K12" s="98"/>
      <c r="L12" s="98"/>
      <c r="M12" s="98">
        <v>763</v>
      </c>
      <c r="N12" s="337">
        <v>817511</v>
      </c>
      <c r="O12" s="98"/>
      <c r="P12" s="98"/>
      <c r="Q12" s="98">
        <v>570</v>
      </c>
      <c r="R12" s="337">
        <v>906830</v>
      </c>
      <c r="S12" s="98">
        <v>80</v>
      </c>
      <c r="T12" s="337">
        <v>59686</v>
      </c>
      <c r="U12" s="98"/>
      <c r="V12" s="98"/>
      <c r="W12" s="98"/>
      <c r="X12" s="98"/>
      <c r="Y12" s="98"/>
      <c r="Z12" s="98"/>
      <c r="AA12" s="98"/>
      <c r="AB12" s="98"/>
      <c r="AC12" s="99"/>
      <c r="AD12" s="98"/>
      <c r="AE12" s="98"/>
      <c r="AF12" s="2"/>
    </row>
    <row r="13" spans="1:32" s="26" customFormat="1" ht="15.75">
      <c r="A13" s="610" t="s">
        <v>72</v>
      </c>
      <c r="B13" s="610"/>
      <c r="C13" s="50">
        <f>SUM(C11:C12)</f>
        <v>3392490</v>
      </c>
      <c r="D13" s="50">
        <f aca="true" t="shared" si="0" ref="D13:R13">SUM(D11:D12)</f>
        <v>1541587</v>
      </c>
      <c r="E13" s="50">
        <f t="shared" si="0"/>
        <v>132972</v>
      </c>
      <c r="F13" s="50"/>
      <c r="G13" s="50">
        <f t="shared" si="0"/>
        <v>156633</v>
      </c>
      <c r="H13" s="50">
        <f t="shared" si="0"/>
        <v>1251982</v>
      </c>
      <c r="I13" s="50"/>
      <c r="J13" s="50"/>
      <c r="K13" s="50"/>
      <c r="L13" s="50"/>
      <c r="M13" s="50">
        <f t="shared" si="0"/>
        <v>1694</v>
      </c>
      <c r="N13" s="50">
        <f t="shared" si="0"/>
        <v>817511</v>
      </c>
      <c r="O13" s="50"/>
      <c r="P13" s="50"/>
      <c r="Q13" s="50">
        <f t="shared" si="0"/>
        <v>570</v>
      </c>
      <c r="R13" s="50">
        <f t="shared" si="0"/>
        <v>906830</v>
      </c>
      <c r="S13" s="50">
        <f>SUM(S11:S12)</f>
        <v>168.6</v>
      </c>
      <c r="T13" s="50">
        <f>SUM(T11:T12)</f>
        <v>111783</v>
      </c>
      <c r="U13" s="50"/>
      <c r="V13" s="50"/>
      <c r="W13" s="50"/>
      <c r="X13" s="50"/>
      <c r="Y13" s="50"/>
      <c r="Z13" s="50"/>
      <c r="AA13" s="50"/>
      <c r="AB13" s="50"/>
      <c r="AC13" s="50">
        <f>SUM(AC11:AC12)</f>
        <v>14779</v>
      </c>
      <c r="AD13" s="50">
        <f>SUM(AD11:AD12)</f>
        <v>14779</v>
      </c>
      <c r="AE13" s="50"/>
      <c r="AF13" s="185"/>
    </row>
    <row r="14" spans="1:32" s="11" customFormat="1" ht="15.75">
      <c r="A14" s="163" t="s">
        <v>26</v>
      </c>
      <c r="B14" s="164"/>
      <c r="C14" s="90"/>
      <c r="D14" s="90"/>
      <c r="E14" s="90"/>
      <c r="F14" s="90"/>
      <c r="G14" s="90"/>
      <c r="H14" s="90"/>
      <c r="I14" s="90"/>
      <c r="J14" s="90"/>
      <c r="K14" s="16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65"/>
      <c r="AD14" s="90"/>
      <c r="AE14" s="128"/>
      <c r="AF14" s="2"/>
    </row>
    <row r="15" spans="1:32" s="11" customFormat="1" ht="15.75">
      <c r="A15" s="81" t="s">
        <v>112</v>
      </c>
      <c r="B15" s="192" t="s">
        <v>119</v>
      </c>
      <c r="C15" s="87">
        <f>D15+L15+N15+P15+R15+T15+V15+AC15</f>
        <v>4934122</v>
      </c>
      <c r="D15" s="87">
        <f>SUM(E15:J15)</f>
        <v>2922702</v>
      </c>
      <c r="E15" s="87"/>
      <c r="F15" s="87"/>
      <c r="G15" s="87"/>
      <c r="H15" s="150">
        <v>2922702</v>
      </c>
      <c r="I15" s="87"/>
      <c r="J15" s="87"/>
      <c r="K15" s="129"/>
      <c r="L15" s="87"/>
      <c r="M15" s="87">
        <v>1109</v>
      </c>
      <c r="N15" s="87">
        <v>2011420</v>
      </c>
      <c r="O15" s="87"/>
      <c r="P15" s="87"/>
      <c r="Q15" s="87"/>
      <c r="R15" s="87"/>
      <c r="S15" s="87"/>
      <c r="T15" s="87"/>
      <c r="U15" s="85"/>
      <c r="V15" s="85"/>
      <c r="W15" s="85"/>
      <c r="X15" s="85"/>
      <c r="Y15" s="85"/>
      <c r="Z15" s="85"/>
      <c r="AA15" s="85"/>
      <c r="AB15" s="85"/>
      <c r="AC15" s="86"/>
      <c r="AD15" s="87"/>
      <c r="AE15" s="87"/>
      <c r="AF15" s="2"/>
    </row>
    <row r="16" spans="1:32" s="11" customFormat="1" ht="15.75">
      <c r="A16" s="43" t="s">
        <v>113</v>
      </c>
      <c r="B16" s="51" t="s">
        <v>121</v>
      </c>
      <c r="C16" s="49">
        <f aca="true" t="shared" si="1" ref="C16:C42">D16+L16+N16+P16+R16+T16+V16+AC16</f>
        <v>895900</v>
      </c>
      <c r="D16" s="49"/>
      <c r="E16" s="33"/>
      <c r="F16" s="49"/>
      <c r="G16" s="49"/>
      <c r="H16" s="49"/>
      <c r="I16" s="49"/>
      <c r="J16" s="49"/>
      <c r="K16" s="52"/>
      <c r="L16" s="49"/>
      <c r="M16" s="49">
        <v>578</v>
      </c>
      <c r="N16" s="49">
        <v>895900</v>
      </c>
      <c r="O16" s="49"/>
      <c r="P16" s="49"/>
      <c r="Q16" s="49"/>
      <c r="R16" s="49"/>
      <c r="S16" s="49"/>
      <c r="T16" s="49"/>
      <c r="U16" s="53"/>
      <c r="V16" s="53"/>
      <c r="W16" s="53"/>
      <c r="X16" s="53"/>
      <c r="Y16" s="53"/>
      <c r="Z16" s="53"/>
      <c r="AA16" s="53"/>
      <c r="AB16" s="53"/>
      <c r="AC16" s="56"/>
      <c r="AD16" s="49"/>
      <c r="AE16" s="49"/>
      <c r="AF16" s="2"/>
    </row>
    <row r="17" spans="1:32" s="11" customFormat="1" ht="15.75">
      <c r="A17" s="43" t="s">
        <v>115</v>
      </c>
      <c r="B17" s="51" t="s">
        <v>945</v>
      </c>
      <c r="C17" s="49">
        <f t="shared" si="1"/>
        <v>252743</v>
      </c>
      <c r="D17" s="49">
        <f>SUM(E17:J17)</f>
        <v>252743</v>
      </c>
      <c r="E17" s="278">
        <v>252743</v>
      </c>
      <c r="F17" s="49"/>
      <c r="G17" s="49"/>
      <c r="H17" s="49"/>
      <c r="I17" s="49"/>
      <c r="J17" s="49"/>
      <c r="K17" s="52"/>
      <c r="L17" s="49"/>
      <c r="M17" s="49"/>
      <c r="N17" s="49"/>
      <c r="O17" s="49"/>
      <c r="P17" s="54"/>
      <c r="Q17" s="49"/>
      <c r="R17" s="49"/>
      <c r="S17" s="49"/>
      <c r="T17" s="49"/>
      <c r="U17" s="53"/>
      <c r="V17" s="53"/>
      <c r="W17" s="53"/>
      <c r="X17" s="53"/>
      <c r="Y17" s="53"/>
      <c r="Z17" s="53"/>
      <c r="AA17" s="53"/>
      <c r="AB17" s="53"/>
      <c r="AC17" s="56"/>
      <c r="AD17" s="49"/>
      <c r="AE17" s="49"/>
      <c r="AF17" s="2"/>
    </row>
    <row r="18" spans="1:32" s="11" customFormat="1" ht="15.75">
      <c r="A18" s="43" t="s">
        <v>117</v>
      </c>
      <c r="B18" s="51" t="s">
        <v>946</v>
      </c>
      <c r="C18" s="49">
        <f t="shared" si="1"/>
        <v>192192</v>
      </c>
      <c r="D18" s="49">
        <f>SUM(E18:J18)</f>
        <v>192192</v>
      </c>
      <c r="E18" s="313">
        <v>192192</v>
      </c>
      <c r="F18" s="49"/>
      <c r="G18" s="49"/>
      <c r="H18" s="49"/>
      <c r="I18" s="49"/>
      <c r="J18" s="49"/>
      <c r="K18" s="52"/>
      <c r="L18" s="49"/>
      <c r="M18" s="49"/>
      <c r="N18" s="49"/>
      <c r="O18" s="49"/>
      <c r="P18" s="54"/>
      <c r="Q18" s="49"/>
      <c r="R18" s="49"/>
      <c r="S18" s="49"/>
      <c r="T18" s="49"/>
      <c r="U18" s="53"/>
      <c r="V18" s="53"/>
      <c r="W18" s="53"/>
      <c r="X18" s="53"/>
      <c r="Y18" s="53"/>
      <c r="Z18" s="53"/>
      <c r="AA18" s="53"/>
      <c r="AB18" s="53"/>
      <c r="AC18" s="56"/>
      <c r="AD18" s="49"/>
      <c r="AE18" s="49"/>
      <c r="AF18" s="2"/>
    </row>
    <row r="19" spans="1:32" s="11" customFormat="1" ht="15.75">
      <c r="A19" s="43" t="s">
        <v>118</v>
      </c>
      <c r="B19" s="51" t="s">
        <v>126</v>
      </c>
      <c r="C19" s="49">
        <f t="shared" si="1"/>
        <v>1369607</v>
      </c>
      <c r="D19" s="49">
        <f>SUM(E19:J19)</f>
        <v>1369607</v>
      </c>
      <c r="E19" s="49"/>
      <c r="F19" s="49">
        <v>823327</v>
      </c>
      <c r="G19" s="49">
        <v>546280</v>
      </c>
      <c r="H19" s="49"/>
      <c r="I19" s="49"/>
      <c r="J19" s="49"/>
      <c r="K19" s="52"/>
      <c r="L19" s="49"/>
      <c r="M19" s="49"/>
      <c r="N19" s="49"/>
      <c r="O19" s="49"/>
      <c r="P19" s="54"/>
      <c r="Q19" s="49"/>
      <c r="R19" s="49"/>
      <c r="S19" s="49"/>
      <c r="T19" s="49"/>
      <c r="U19" s="53"/>
      <c r="V19" s="53"/>
      <c r="W19" s="53"/>
      <c r="X19" s="53"/>
      <c r="Y19" s="53"/>
      <c r="Z19" s="53"/>
      <c r="AA19" s="53"/>
      <c r="AB19" s="53"/>
      <c r="AC19" s="56"/>
      <c r="AD19" s="49"/>
      <c r="AE19" s="49"/>
      <c r="AF19" s="2"/>
    </row>
    <row r="20" spans="1:32" s="11" customFormat="1" ht="15.75">
      <c r="A20" s="43" t="s">
        <v>120</v>
      </c>
      <c r="B20" s="51" t="s">
        <v>947</v>
      </c>
      <c r="C20" s="49">
        <f t="shared" si="1"/>
        <v>371012</v>
      </c>
      <c r="D20" s="49">
        <f>SUM(E20:J20)</f>
        <v>371012</v>
      </c>
      <c r="E20" s="313">
        <v>371012</v>
      </c>
      <c r="F20" s="49"/>
      <c r="G20" s="49"/>
      <c r="H20" s="49"/>
      <c r="I20" s="49"/>
      <c r="J20" s="49"/>
      <c r="K20" s="52"/>
      <c r="L20" s="49"/>
      <c r="M20" s="49"/>
      <c r="N20" s="49"/>
      <c r="O20" s="49"/>
      <c r="P20" s="54"/>
      <c r="Q20" s="49"/>
      <c r="R20" s="49"/>
      <c r="S20" s="49"/>
      <c r="T20" s="49"/>
      <c r="U20" s="53"/>
      <c r="V20" s="53"/>
      <c r="W20" s="53"/>
      <c r="X20" s="53"/>
      <c r="Y20" s="53"/>
      <c r="Z20" s="53"/>
      <c r="AA20" s="53"/>
      <c r="AB20" s="53"/>
      <c r="AC20" s="56"/>
      <c r="AD20" s="49"/>
      <c r="AE20" s="49"/>
      <c r="AF20" s="2"/>
    </row>
    <row r="21" spans="1:32" s="11" customFormat="1" ht="15.75">
      <c r="A21" s="43" t="s">
        <v>122</v>
      </c>
      <c r="B21" s="51" t="s">
        <v>128</v>
      </c>
      <c r="C21" s="49">
        <f t="shared" si="1"/>
        <v>1228813</v>
      </c>
      <c r="D21" s="49"/>
      <c r="E21" s="49"/>
      <c r="F21" s="49"/>
      <c r="G21" s="49"/>
      <c r="H21" s="49"/>
      <c r="I21" s="49"/>
      <c r="J21" s="49"/>
      <c r="K21" s="52"/>
      <c r="L21" s="49"/>
      <c r="M21" s="49">
        <v>887.07</v>
      </c>
      <c r="N21" s="49">
        <v>1228813</v>
      </c>
      <c r="O21" s="49"/>
      <c r="P21" s="54"/>
      <c r="Q21" s="49"/>
      <c r="R21" s="49"/>
      <c r="S21" s="49"/>
      <c r="T21" s="49"/>
      <c r="U21" s="53"/>
      <c r="V21" s="53"/>
      <c r="W21" s="53"/>
      <c r="X21" s="53"/>
      <c r="Y21" s="53"/>
      <c r="Z21" s="53"/>
      <c r="AA21" s="53"/>
      <c r="AB21" s="53"/>
      <c r="AC21" s="56"/>
      <c r="AD21" s="49"/>
      <c r="AE21" s="49"/>
      <c r="AF21" s="2"/>
    </row>
    <row r="22" spans="1:32" s="11" customFormat="1" ht="15.75">
      <c r="A22" s="43" t="s">
        <v>123</v>
      </c>
      <c r="B22" s="51" t="s">
        <v>130</v>
      </c>
      <c r="C22" s="49">
        <f t="shared" si="1"/>
        <v>3124355</v>
      </c>
      <c r="D22" s="49"/>
      <c r="E22" s="49"/>
      <c r="F22" s="49"/>
      <c r="G22" s="49"/>
      <c r="H22" s="49"/>
      <c r="I22" s="49"/>
      <c r="J22" s="49"/>
      <c r="K22" s="52"/>
      <c r="L22" s="49"/>
      <c r="M22" s="49"/>
      <c r="N22" s="49"/>
      <c r="O22" s="49"/>
      <c r="P22" s="54"/>
      <c r="Q22" s="49">
        <v>5545.32</v>
      </c>
      <c r="R22" s="49">
        <v>3124355</v>
      </c>
      <c r="S22" s="49"/>
      <c r="T22" s="49"/>
      <c r="U22" s="53"/>
      <c r="V22" s="53"/>
      <c r="W22" s="53"/>
      <c r="X22" s="53"/>
      <c r="Y22" s="53"/>
      <c r="Z22" s="53"/>
      <c r="AA22" s="53"/>
      <c r="AB22" s="53"/>
      <c r="AC22" s="56"/>
      <c r="AD22" s="49"/>
      <c r="AE22" s="49"/>
      <c r="AF22" s="2"/>
    </row>
    <row r="23" spans="1:32" s="11" customFormat="1" ht="15.75">
      <c r="A23" s="43" t="s">
        <v>124</v>
      </c>
      <c r="B23" s="51" t="s">
        <v>948</v>
      </c>
      <c r="C23" s="49">
        <f t="shared" si="1"/>
        <v>1785743</v>
      </c>
      <c r="D23" s="49"/>
      <c r="E23" s="49"/>
      <c r="F23" s="49"/>
      <c r="G23" s="49"/>
      <c r="H23" s="49"/>
      <c r="I23" s="49"/>
      <c r="J23" s="49"/>
      <c r="K23" s="52"/>
      <c r="L23" s="49"/>
      <c r="M23" s="49">
        <v>1364.05</v>
      </c>
      <c r="N23" s="49">
        <v>1785743</v>
      </c>
      <c r="O23" s="49"/>
      <c r="P23" s="54"/>
      <c r="Q23" s="49"/>
      <c r="R23" s="49"/>
      <c r="S23" s="49"/>
      <c r="T23" s="49"/>
      <c r="U23" s="53"/>
      <c r="V23" s="53"/>
      <c r="W23" s="53"/>
      <c r="X23" s="53"/>
      <c r="Y23" s="53"/>
      <c r="Z23" s="53"/>
      <c r="AA23" s="53"/>
      <c r="AB23" s="53"/>
      <c r="AC23" s="56"/>
      <c r="AD23" s="49"/>
      <c r="AE23" s="49"/>
      <c r="AF23" s="2"/>
    </row>
    <row r="24" spans="1:32" s="11" customFormat="1" ht="15.75">
      <c r="A24" s="43" t="s">
        <v>125</v>
      </c>
      <c r="B24" s="51" t="s">
        <v>132</v>
      </c>
      <c r="C24" s="49">
        <f t="shared" si="1"/>
        <v>1325870</v>
      </c>
      <c r="D24" s="49">
        <f>SUM(E24:J24)</f>
        <v>1325870</v>
      </c>
      <c r="E24" s="49"/>
      <c r="F24" s="49">
        <v>661425</v>
      </c>
      <c r="G24" s="49">
        <v>664445</v>
      </c>
      <c r="H24" s="49"/>
      <c r="I24" s="49"/>
      <c r="J24" s="49"/>
      <c r="K24" s="52"/>
      <c r="L24" s="49"/>
      <c r="M24" s="49"/>
      <c r="N24" s="49"/>
      <c r="O24" s="49"/>
      <c r="P24" s="54"/>
      <c r="Q24" s="49"/>
      <c r="R24" s="49"/>
      <c r="S24" s="49"/>
      <c r="T24" s="49"/>
      <c r="U24" s="53"/>
      <c r="V24" s="53"/>
      <c r="W24" s="53"/>
      <c r="X24" s="53"/>
      <c r="Y24" s="53"/>
      <c r="Z24" s="53"/>
      <c r="AA24" s="53"/>
      <c r="AB24" s="53"/>
      <c r="AC24" s="56"/>
      <c r="AD24" s="49"/>
      <c r="AE24" s="49"/>
      <c r="AF24" s="2"/>
    </row>
    <row r="25" spans="1:32" s="11" customFormat="1" ht="15.75">
      <c r="A25" s="43" t="s">
        <v>127</v>
      </c>
      <c r="B25" s="51" t="s">
        <v>949</v>
      </c>
      <c r="C25" s="49">
        <f t="shared" si="1"/>
        <v>135428</v>
      </c>
      <c r="D25" s="49">
        <f>SUM(E25:J25)</f>
        <v>135428</v>
      </c>
      <c r="E25" s="49">
        <v>135428</v>
      </c>
      <c r="F25" s="49"/>
      <c r="G25" s="49"/>
      <c r="H25" s="49"/>
      <c r="I25" s="49"/>
      <c r="J25" s="49"/>
      <c r="K25" s="52"/>
      <c r="L25" s="49"/>
      <c r="M25" s="49"/>
      <c r="N25" s="49"/>
      <c r="O25" s="49"/>
      <c r="P25" s="54"/>
      <c r="Q25" s="49"/>
      <c r="R25" s="49"/>
      <c r="S25" s="49"/>
      <c r="T25" s="49"/>
      <c r="U25" s="53"/>
      <c r="V25" s="53"/>
      <c r="W25" s="53"/>
      <c r="X25" s="53"/>
      <c r="Y25" s="53"/>
      <c r="Z25" s="53"/>
      <c r="AA25" s="53"/>
      <c r="AB25" s="53"/>
      <c r="AC25" s="56"/>
      <c r="AD25" s="49"/>
      <c r="AE25" s="49"/>
      <c r="AF25" s="2"/>
    </row>
    <row r="26" spans="1:32" s="11" customFormat="1" ht="15.75">
      <c r="A26" s="43" t="s">
        <v>129</v>
      </c>
      <c r="B26" s="51" t="s">
        <v>134</v>
      </c>
      <c r="C26" s="49">
        <f t="shared" si="1"/>
        <v>1431578</v>
      </c>
      <c r="D26" s="49"/>
      <c r="E26" s="49"/>
      <c r="F26" s="49"/>
      <c r="G26" s="49"/>
      <c r="H26" s="49"/>
      <c r="I26" s="49"/>
      <c r="J26" s="49"/>
      <c r="K26" s="52"/>
      <c r="L26" s="49"/>
      <c r="M26" s="49">
        <v>714</v>
      </c>
      <c r="N26" s="49">
        <v>1431578</v>
      </c>
      <c r="O26" s="49"/>
      <c r="P26" s="54"/>
      <c r="Q26" s="49"/>
      <c r="R26" s="49"/>
      <c r="S26" s="49"/>
      <c r="T26" s="49"/>
      <c r="U26" s="53"/>
      <c r="V26" s="53"/>
      <c r="W26" s="53"/>
      <c r="X26" s="53"/>
      <c r="Y26" s="53"/>
      <c r="Z26" s="53"/>
      <c r="AA26" s="53"/>
      <c r="AB26" s="53"/>
      <c r="AC26" s="56"/>
      <c r="AD26" s="49"/>
      <c r="AE26" s="49"/>
      <c r="AF26" s="2"/>
    </row>
    <row r="27" spans="1:32" s="11" customFormat="1" ht="15.75">
      <c r="A27" s="43" t="s">
        <v>131</v>
      </c>
      <c r="B27" s="51" t="s">
        <v>136</v>
      </c>
      <c r="C27" s="49">
        <f t="shared" si="1"/>
        <v>1970652</v>
      </c>
      <c r="D27" s="49"/>
      <c r="E27" s="49"/>
      <c r="F27" s="49"/>
      <c r="G27" s="49"/>
      <c r="H27" s="49"/>
      <c r="I27" s="49"/>
      <c r="J27" s="49"/>
      <c r="K27" s="52"/>
      <c r="L27" s="49"/>
      <c r="M27" s="49">
        <v>1334</v>
      </c>
      <c r="N27" s="49">
        <v>1970652</v>
      </c>
      <c r="O27" s="49"/>
      <c r="P27" s="54"/>
      <c r="Q27" s="49"/>
      <c r="R27" s="49"/>
      <c r="S27" s="49"/>
      <c r="T27" s="49"/>
      <c r="U27" s="53"/>
      <c r="V27" s="53"/>
      <c r="W27" s="53"/>
      <c r="X27" s="53"/>
      <c r="Y27" s="53"/>
      <c r="Z27" s="53"/>
      <c r="AA27" s="53"/>
      <c r="AB27" s="53"/>
      <c r="AC27" s="56"/>
      <c r="AD27" s="49"/>
      <c r="AE27" s="49"/>
      <c r="AF27" s="2"/>
    </row>
    <row r="28" spans="1:32" s="11" customFormat="1" ht="15.75">
      <c r="A28" s="43" t="s">
        <v>133</v>
      </c>
      <c r="B28" s="51" t="s">
        <v>950</v>
      </c>
      <c r="C28" s="49">
        <f t="shared" si="1"/>
        <v>367955</v>
      </c>
      <c r="D28" s="49">
        <f>SUM(E28:J28)</f>
        <v>367955</v>
      </c>
      <c r="E28" s="49">
        <v>367955</v>
      </c>
      <c r="F28" s="49"/>
      <c r="G28" s="49"/>
      <c r="H28" s="49"/>
      <c r="I28" s="49"/>
      <c r="J28" s="49"/>
      <c r="K28" s="52"/>
      <c r="L28" s="49"/>
      <c r="M28" s="49"/>
      <c r="N28" s="49"/>
      <c r="O28" s="49"/>
      <c r="P28" s="54"/>
      <c r="Q28" s="49"/>
      <c r="R28" s="49"/>
      <c r="S28" s="49"/>
      <c r="T28" s="49"/>
      <c r="U28" s="53"/>
      <c r="V28" s="53"/>
      <c r="W28" s="53"/>
      <c r="X28" s="53"/>
      <c r="Y28" s="53"/>
      <c r="Z28" s="53"/>
      <c r="AA28" s="53"/>
      <c r="AB28" s="53"/>
      <c r="AC28" s="56"/>
      <c r="AD28" s="49"/>
      <c r="AE28" s="49"/>
      <c r="AF28" s="2"/>
    </row>
    <row r="29" spans="1:32" s="11" customFormat="1" ht="15.75">
      <c r="A29" s="43" t="s">
        <v>135</v>
      </c>
      <c r="B29" s="51" t="s">
        <v>142</v>
      </c>
      <c r="C29" s="49">
        <f t="shared" si="1"/>
        <v>374572</v>
      </c>
      <c r="D29" s="49">
        <f>SUM(E29:J29)</f>
        <v>374572</v>
      </c>
      <c r="E29" s="49">
        <v>374572</v>
      </c>
      <c r="F29" s="49"/>
      <c r="G29" s="49"/>
      <c r="H29" s="49"/>
      <c r="I29" s="49"/>
      <c r="J29" s="49"/>
      <c r="K29" s="52"/>
      <c r="L29" s="49"/>
      <c r="M29" s="49"/>
      <c r="N29" s="49"/>
      <c r="O29" s="49"/>
      <c r="P29" s="54"/>
      <c r="Q29" s="49"/>
      <c r="R29" s="49"/>
      <c r="S29" s="49"/>
      <c r="T29" s="49"/>
      <c r="U29" s="53"/>
      <c r="V29" s="53"/>
      <c r="W29" s="53"/>
      <c r="X29" s="53"/>
      <c r="Y29" s="53"/>
      <c r="Z29" s="53"/>
      <c r="AA29" s="53"/>
      <c r="AB29" s="53"/>
      <c r="AC29" s="56"/>
      <c r="AD29" s="49"/>
      <c r="AE29" s="49"/>
      <c r="AF29" s="2"/>
    </row>
    <row r="30" spans="1:32" s="11" customFormat="1" ht="15.75">
      <c r="A30" s="43" t="s">
        <v>137</v>
      </c>
      <c r="B30" s="51" t="s">
        <v>144</v>
      </c>
      <c r="C30" s="49">
        <f t="shared" si="1"/>
        <v>1976124</v>
      </c>
      <c r="D30" s="49"/>
      <c r="E30" s="49"/>
      <c r="F30" s="49"/>
      <c r="G30" s="49"/>
      <c r="H30" s="49"/>
      <c r="I30" s="49"/>
      <c r="J30" s="49"/>
      <c r="K30" s="52"/>
      <c r="L30" s="49"/>
      <c r="M30" s="49">
        <v>1098.9</v>
      </c>
      <c r="N30" s="49">
        <v>1976124</v>
      </c>
      <c r="O30" s="49"/>
      <c r="P30" s="54"/>
      <c r="Q30" s="49"/>
      <c r="R30" s="49"/>
      <c r="S30" s="49"/>
      <c r="T30" s="49"/>
      <c r="U30" s="53"/>
      <c r="V30" s="53"/>
      <c r="W30" s="53"/>
      <c r="X30" s="53"/>
      <c r="Y30" s="53"/>
      <c r="Z30" s="53"/>
      <c r="AA30" s="53"/>
      <c r="AB30" s="53"/>
      <c r="AC30" s="56"/>
      <c r="AD30" s="49"/>
      <c r="AE30" s="49"/>
      <c r="AF30" s="2"/>
    </row>
    <row r="31" spans="1:32" s="11" customFormat="1" ht="15.75">
      <c r="A31" s="43" t="s">
        <v>138</v>
      </c>
      <c r="B31" s="51" t="s">
        <v>146</v>
      </c>
      <c r="C31" s="49">
        <f t="shared" si="1"/>
        <v>2180678</v>
      </c>
      <c r="D31" s="49"/>
      <c r="E31" s="49"/>
      <c r="F31" s="49"/>
      <c r="G31" s="49"/>
      <c r="H31" s="49"/>
      <c r="I31" s="49"/>
      <c r="J31" s="49"/>
      <c r="K31" s="52"/>
      <c r="L31" s="49"/>
      <c r="M31" s="49">
        <v>1360</v>
      </c>
      <c r="N31" s="49">
        <v>2180678</v>
      </c>
      <c r="O31" s="49"/>
      <c r="P31" s="54"/>
      <c r="Q31" s="49"/>
      <c r="R31" s="49"/>
      <c r="S31" s="49"/>
      <c r="T31" s="49"/>
      <c r="U31" s="53"/>
      <c r="V31" s="53"/>
      <c r="W31" s="53"/>
      <c r="X31" s="53"/>
      <c r="Y31" s="53"/>
      <c r="Z31" s="53"/>
      <c r="AA31" s="53"/>
      <c r="AB31" s="53"/>
      <c r="AC31" s="56"/>
      <c r="AD31" s="49"/>
      <c r="AE31" s="49"/>
      <c r="AF31" s="2"/>
    </row>
    <row r="32" spans="1:32" s="11" customFormat="1" ht="15.75">
      <c r="A32" s="43" t="s">
        <v>139</v>
      </c>
      <c r="B32" s="51" t="s">
        <v>114</v>
      </c>
      <c r="C32" s="49">
        <f t="shared" si="1"/>
        <v>1292700</v>
      </c>
      <c r="D32" s="49"/>
      <c r="E32" s="49"/>
      <c r="F32" s="49"/>
      <c r="G32" s="49"/>
      <c r="H32" s="49"/>
      <c r="I32" s="49"/>
      <c r="J32" s="49"/>
      <c r="K32" s="52"/>
      <c r="L32" s="49"/>
      <c r="M32" s="49">
        <v>760</v>
      </c>
      <c r="N32" s="49">
        <v>1292700</v>
      </c>
      <c r="O32" s="49"/>
      <c r="P32" s="54"/>
      <c r="Q32" s="49"/>
      <c r="R32" s="49"/>
      <c r="S32" s="49"/>
      <c r="T32" s="49"/>
      <c r="U32" s="53"/>
      <c r="V32" s="53"/>
      <c r="W32" s="53"/>
      <c r="X32" s="53"/>
      <c r="Y32" s="53"/>
      <c r="Z32" s="53"/>
      <c r="AA32" s="53"/>
      <c r="AB32" s="53"/>
      <c r="AC32" s="56"/>
      <c r="AD32" s="49"/>
      <c r="AE32" s="49"/>
      <c r="AF32" s="2"/>
    </row>
    <row r="33" spans="1:32" s="11" customFormat="1" ht="15.75">
      <c r="A33" s="43" t="s">
        <v>140</v>
      </c>
      <c r="B33" s="51" t="s">
        <v>116</v>
      </c>
      <c r="C33" s="49">
        <f t="shared" si="1"/>
        <v>4419276</v>
      </c>
      <c r="D33" s="49">
        <f>SUM(E33:J33)</f>
        <v>472494</v>
      </c>
      <c r="E33" s="49"/>
      <c r="F33" s="50">
        <v>222211</v>
      </c>
      <c r="G33" s="49">
        <v>250283</v>
      </c>
      <c r="H33" s="49"/>
      <c r="I33" s="49"/>
      <c r="J33" s="49"/>
      <c r="K33" s="52"/>
      <c r="L33" s="49"/>
      <c r="M33" s="49">
        <v>1172</v>
      </c>
      <c r="N33" s="49">
        <v>1934381</v>
      </c>
      <c r="O33" s="49"/>
      <c r="P33" s="54"/>
      <c r="Q33" s="49">
        <v>4060.32</v>
      </c>
      <c r="R33" s="49">
        <v>2012401</v>
      </c>
      <c r="S33" s="49"/>
      <c r="T33" s="49"/>
      <c r="U33" s="53"/>
      <c r="V33" s="53"/>
      <c r="W33" s="53"/>
      <c r="X33" s="53"/>
      <c r="Y33" s="53"/>
      <c r="Z33" s="53"/>
      <c r="AA33" s="53"/>
      <c r="AB33" s="53"/>
      <c r="AC33" s="56"/>
      <c r="AD33" s="49"/>
      <c r="AE33" s="49"/>
      <c r="AF33" s="2"/>
    </row>
    <row r="34" spans="1:32" s="11" customFormat="1" ht="15.75">
      <c r="A34" s="43" t="s">
        <v>141</v>
      </c>
      <c r="B34" s="51" t="s">
        <v>951</v>
      </c>
      <c r="C34" s="49">
        <f t="shared" si="1"/>
        <v>1318954</v>
      </c>
      <c r="D34" s="49"/>
      <c r="E34" s="49"/>
      <c r="F34" s="49"/>
      <c r="G34" s="49"/>
      <c r="H34" s="49"/>
      <c r="I34" s="49"/>
      <c r="J34" s="49"/>
      <c r="K34" s="52"/>
      <c r="L34" s="49"/>
      <c r="M34" s="49">
        <v>1103</v>
      </c>
      <c r="N34" s="49">
        <v>1318954</v>
      </c>
      <c r="O34" s="49"/>
      <c r="P34" s="54"/>
      <c r="Q34" s="49"/>
      <c r="R34" s="49"/>
      <c r="S34" s="49"/>
      <c r="T34" s="49"/>
      <c r="U34" s="53"/>
      <c r="V34" s="53"/>
      <c r="W34" s="53"/>
      <c r="X34" s="53"/>
      <c r="Y34" s="53"/>
      <c r="Z34" s="53"/>
      <c r="AA34" s="53"/>
      <c r="AB34" s="53"/>
      <c r="AC34" s="56"/>
      <c r="AD34" s="49"/>
      <c r="AE34" s="49"/>
      <c r="AF34" s="2"/>
    </row>
    <row r="35" spans="1:32" s="11" customFormat="1" ht="15.75">
      <c r="A35" s="43" t="s">
        <v>143</v>
      </c>
      <c r="B35" s="190" t="s">
        <v>952</v>
      </c>
      <c r="C35" s="49">
        <f t="shared" si="1"/>
        <v>1032252</v>
      </c>
      <c r="D35" s="49"/>
      <c r="E35" s="49"/>
      <c r="F35" s="49"/>
      <c r="G35" s="49"/>
      <c r="H35" s="49"/>
      <c r="I35" s="49"/>
      <c r="J35" s="49"/>
      <c r="K35" s="52"/>
      <c r="L35" s="49"/>
      <c r="M35" s="278">
        <v>577.5</v>
      </c>
      <c r="N35" s="278">
        <v>1032252</v>
      </c>
      <c r="O35" s="49"/>
      <c r="P35" s="54"/>
      <c r="Q35" s="49"/>
      <c r="R35" s="49"/>
      <c r="S35" s="49"/>
      <c r="T35" s="49"/>
      <c r="U35" s="53"/>
      <c r="V35" s="53"/>
      <c r="W35" s="53"/>
      <c r="X35" s="53"/>
      <c r="Y35" s="53"/>
      <c r="Z35" s="53"/>
      <c r="AA35" s="53"/>
      <c r="AB35" s="53"/>
      <c r="AC35" s="56"/>
      <c r="AD35" s="49"/>
      <c r="AE35" s="49"/>
      <c r="AF35" s="2"/>
    </row>
    <row r="36" spans="1:32" s="11" customFormat="1" ht="15.75">
      <c r="A36" s="43" t="s">
        <v>145</v>
      </c>
      <c r="B36" s="51" t="s">
        <v>953</v>
      </c>
      <c r="C36" s="49">
        <f t="shared" si="1"/>
        <v>174379</v>
      </c>
      <c r="D36" s="49">
        <f>SUM(E36:J36)</f>
        <v>174379</v>
      </c>
      <c r="E36" s="313">
        <v>174379</v>
      </c>
      <c r="F36" s="49"/>
      <c r="G36" s="49"/>
      <c r="H36" s="49"/>
      <c r="I36" s="49"/>
      <c r="J36" s="49"/>
      <c r="K36" s="52"/>
      <c r="L36" s="49"/>
      <c r="M36" s="49"/>
      <c r="N36" s="49"/>
      <c r="O36" s="49"/>
      <c r="P36" s="54"/>
      <c r="Q36" s="49"/>
      <c r="R36" s="49"/>
      <c r="S36" s="49"/>
      <c r="T36" s="49"/>
      <c r="U36" s="53"/>
      <c r="V36" s="53"/>
      <c r="W36" s="53"/>
      <c r="X36" s="53"/>
      <c r="Y36" s="53"/>
      <c r="Z36" s="53"/>
      <c r="AA36" s="53"/>
      <c r="AB36" s="53"/>
      <c r="AC36" s="56"/>
      <c r="AD36" s="49"/>
      <c r="AE36" s="49"/>
      <c r="AF36" s="2"/>
    </row>
    <row r="37" spans="1:32" s="25" customFormat="1" ht="15.75">
      <c r="A37" s="197" t="s">
        <v>147</v>
      </c>
      <c r="B37" s="100" t="s">
        <v>988</v>
      </c>
      <c r="C37" s="49">
        <f t="shared" si="1"/>
        <v>3276726</v>
      </c>
      <c r="D37" s="49">
        <f>SUM(E37:J37)</f>
        <v>3276726</v>
      </c>
      <c r="E37" s="98"/>
      <c r="F37" s="98"/>
      <c r="G37" s="279"/>
      <c r="H37" s="278">
        <v>3276726</v>
      </c>
      <c r="I37" s="98"/>
      <c r="J37" s="98"/>
      <c r="K37" s="101"/>
      <c r="L37" s="98"/>
      <c r="M37" s="98"/>
      <c r="N37" s="98"/>
      <c r="O37" s="98"/>
      <c r="P37" s="102"/>
      <c r="Q37" s="98"/>
      <c r="R37" s="98"/>
      <c r="S37" s="98"/>
      <c r="T37" s="98"/>
      <c r="U37" s="103"/>
      <c r="V37" s="103"/>
      <c r="W37" s="103"/>
      <c r="X37" s="103"/>
      <c r="Y37" s="103"/>
      <c r="Z37" s="103"/>
      <c r="AA37" s="103"/>
      <c r="AB37" s="103"/>
      <c r="AC37" s="99"/>
      <c r="AD37" s="98"/>
      <c r="AE37" s="98"/>
      <c r="AF37" s="2"/>
    </row>
    <row r="38" spans="1:32" s="282" customFormat="1" ht="15.75">
      <c r="A38" s="283"/>
      <c r="B38" s="286" t="s">
        <v>992</v>
      </c>
      <c r="C38" s="49">
        <f t="shared" si="1"/>
        <v>1021359</v>
      </c>
      <c r="D38" s="49"/>
      <c r="E38" s="98"/>
      <c r="F38" s="98"/>
      <c r="G38" s="98"/>
      <c r="H38" s="98"/>
      <c r="I38" s="98"/>
      <c r="J38" s="98"/>
      <c r="K38" s="101"/>
      <c r="L38" s="98"/>
      <c r="M38" s="279">
        <v>1014.8</v>
      </c>
      <c r="N38" s="279">
        <v>1021359</v>
      </c>
      <c r="O38" s="98"/>
      <c r="P38" s="102"/>
      <c r="Q38" s="98"/>
      <c r="R38" s="98"/>
      <c r="S38" s="98"/>
      <c r="T38" s="98"/>
      <c r="U38" s="103"/>
      <c r="V38" s="103"/>
      <c r="W38" s="103"/>
      <c r="X38" s="103"/>
      <c r="Y38" s="103"/>
      <c r="Z38" s="103"/>
      <c r="AA38" s="103"/>
      <c r="AB38" s="103"/>
      <c r="AC38" s="99"/>
      <c r="AD38" s="98"/>
      <c r="AE38" s="98"/>
      <c r="AF38" s="2"/>
    </row>
    <row r="39" spans="1:32" s="282" customFormat="1" ht="15.75">
      <c r="A39" s="283"/>
      <c r="B39" s="287" t="s">
        <v>993</v>
      </c>
      <c r="C39" s="49">
        <f t="shared" si="1"/>
        <v>571295</v>
      </c>
      <c r="D39" s="49">
        <f>SUM(E39:J39)</f>
        <v>571295</v>
      </c>
      <c r="E39" s="279">
        <v>571295</v>
      </c>
      <c r="F39" s="98"/>
      <c r="G39" s="98"/>
      <c r="H39" s="98"/>
      <c r="I39" s="98"/>
      <c r="J39" s="98"/>
      <c r="K39" s="101"/>
      <c r="L39" s="98"/>
      <c r="M39" s="98"/>
      <c r="N39" s="98"/>
      <c r="O39" s="98"/>
      <c r="P39" s="102"/>
      <c r="Q39" s="98"/>
      <c r="R39" s="98"/>
      <c r="S39" s="98"/>
      <c r="T39" s="98"/>
      <c r="U39" s="103"/>
      <c r="V39" s="103"/>
      <c r="W39" s="103"/>
      <c r="X39" s="103"/>
      <c r="Y39" s="103"/>
      <c r="Z39" s="103"/>
      <c r="AA39" s="103"/>
      <c r="AB39" s="103"/>
      <c r="AC39" s="99"/>
      <c r="AD39" s="98"/>
      <c r="AE39" s="98"/>
      <c r="AF39" s="2"/>
    </row>
    <row r="40" spans="1:32" s="282" customFormat="1" ht="15.75">
      <c r="A40" s="283"/>
      <c r="B40" s="287" t="s">
        <v>994</v>
      </c>
      <c r="C40" s="49">
        <f t="shared" si="1"/>
        <v>1005746</v>
      </c>
      <c r="D40" s="49">
        <f>SUM(E40:J40)</f>
        <v>1005746</v>
      </c>
      <c r="E40" s="279">
        <v>430618</v>
      </c>
      <c r="F40" s="279">
        <v>369458</v>
      </c>
      <c r="G40" s="279">
        <v>205670</v>
      </c>
      <c r="H40" s="98"/>
      <c r="I40" s="98"/>
      <c r="J40" s="98"/>
      <c r="K40" s="101"/>
      <c r="L40" s="98"/>
      <c r="M40" s="98"/>
      <c r="N40" s="98"/>
      <c r="O40" s="98"/>
      <c r="P40" s="102"/>
      <c r="Q40" s="98"/>
      <c r="R40" s="98"/>
      <c r="S40" s="98"/>
      <c r="T40" s="98"/>
      <c r="U40" s="103"/>
      <c r="V40" s="103"/>
      <c r="W40" s="103"/>
      <c r="X40" s="103"/>
      <c r="Y40" s="103"/>
      <c r="Z40" s="103"/>
      <c r="AA40" s="103"/>
      <c r="AB40" s="103"/>
      <c r="AC40" s="99"/>
      <c r="AD40" s="98"/>
      <c r="AE40" s="98"/>
      <c r="AF40" s="2"/>
    </row>
    <row r="41" spans="1:32" s="282" customFormat="1" ht="15.75">
      <c r="A41" s="283"/>
      <c r="B41" s="287" t="s">
        <v>995</v>
      </c>
      <c r="C41" s="49">
        <f t="shared" si="1"/>
        <v>538984</v>
      </c>
      <c r="D41" s="49">
        <f>SUM(E41:J41)</f>
        <v>538984</v>
      </c>
      <c r="E41" s="98"/>
      <c r="F41" s="279">
        <v>353506</v>
      </c>
      <c r="G41" s="279">
        <v>185478</v>
      </c>
      <c r="H41" s="98"/>
      <c r="I41" s="98"/>
      <c r="J41" s="98"/>
      <c r="K41" s="101"/>
      <c r="L41" s="98"/>
      <c r="M41" s="98"/>
      <c r="N41" s="98"/>
      <c r="O41" s="98"/>
      <c r="P41" s="102"/>
      <c r="Q41" s="98"/>
      <c r="R41" s="98"/>
      <c r="S41" s="98"/>
      <c r="T41" s="98"/>
      <c r="U41" s="103"/>
      <c r="V41" s="103"/>
      <c r="W41" s="103"/>
      <c r="X41" s="103"/>
      <c r="Y41" s="103"/>
      <c r="Z41" s="103"/>
      <c r="AA41" s="103"/>
      <c r="AB41" s="103"/>
      <c r="AC41" s="99"/>
      <c r="AD41" s="98"/>
      <c r="AE41" s="98"/>
      <c r="AF41" s="2"/>
    </row>
    <row r="42" spans="1:32" s="282" customFormat="1" ht="15.75">
      <c r="A42" s="283"/>
      <c r="B42" s="287" t="s">
        <v>996</v>
      </c>
      <c r="C42" s="49">
        <f t="shared" si="1"/>
        <v>682610</v>
      </c>
      <c r="D42" s="49">
        <f>SUM(E42:J42)</f>
        <v>682610</v>
      </c>
      <c r="E42" s="279">
        <v>682610</v>
      </c>
      <c r="F42" s="98"/>
      <c r="G42" s="98"/>
      <c r="H42" s="98"/>
      <c r="I42" s="98"/>
      <c r="J42" s="98"/>
      <c r="K42" s="101"/>
      <c r="L42" s="98"/>
      <c r="M42" s="98"/>
      <c r="N42" s="98"/>
      <c r="O42" s="98"/>
      <c r="P42" s="102"/>
      <c r="Q42" s="98"/>
      <c r="R42" s="98"/>
      <c r="S42" s="98"/>
      <c r="T42" s="98"/>
      <c r="U42" s="103"/>
      <c r="V42" s="103"/>
      <c r="W42" s="103"/>
      <c r="X42" s="103"/>
      <c r="Y42" s="103"/>
      <c r="Z42" s="103"/>
      <c r="AA42" s="103"/>
      <c r="AB42" s="103"/>
      <c r="AC42" s="99"/>
      <c r="AD42" s="98"/>
      <c r="AE42" s="98"/>
      <c r="AF42" s="2"/>
    </row>
    <row r="43" spans="1:32" s="26" customFormat="1" ht="15.75">
      <c r="A43" s="612" t="s">
        <v>73</v>
      </c>
      <c r="B43" s="612"/>
      <c r="C43" s="50">
        <f>SUM(C15:C42)</f>
        <v>39251625</v>
      </c>
      <c r="D43" s="50">
        <f aca="true" t="shared" si="2" ref="D43:R43">SUM(D15:D42)</f>
        <v>14034315</v>
      </c>
      <c r="E43" s="50">
        <f t="shared" si="2"/>
        <v>3552804</v>
      </c>
      <c r="F43" s="50">
        <f t="shared" si="2"/>
        <v>2429927</v>
      </c>
      <c r="G43" s="50">
        <f t="shared" si="2"/>
        <v>1852156</v>
      </c>
      <c r="H43" s="50">
        <f t="shared" si="2"/>
        <v>6199428</v>
      </c>
      <c r="I43" s="50"/>
      <c r="J43" s="50"/>
      <c r="K43" s="50"/>
      <c r="L43" s="50"/>
      <c r="M43" s="50">
        <f t="shared" si="2"/>
        <v>13072.32</v>
      </c>
      <c r="N43" s="50">
        <f t="shared" si="2"/>
        <v>20080554</v>
      </c>
      <c r="O43" s="50"/>
      <c r="P43" s="50"/>
      <c r="Q43" s="50">
        <f t="shared" si="2"/>
        <v>9605.64</v>
      </c>
      <c r="R43" s="50">
        <f t="shared" si="2"/>
        <v>5136756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>
        <f>SUM(AC15:AC37)</f>
        <v>0</v>
      </c>
      <c r="AD43" s="50">
        <f>SUM(AD15:AD37)</f>
        <v>0</v>
      </c>
      <c r="AE43" s="50">
        <f>SUM(AE15:AE37)</f>
        <v>0</v>
      </c>
      <c r="AF43" s="185"/>
    </row>
    <row r="44" spans="1:32" s="11" customFormat="1" ht="15.75">
      <c r="A44" s="163" t="s">
        <v>27</v>
      </c>
      <c r="B44" s="164"/>
      <c r="C44" s="90"/>
      <c r="D44" s="90"/>
      <c r="E44" s="90"/>
      <c r="F44" s="90"/>
      <c r="G44" s="90"/>
      <c r="H44" s="90"/>
      <c r="I44" s="90"/>
      <c r="J44" s="90"/>
      <c r="K44" s="16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65"/>
      <c r="AD44" s="90"/>
      <c r="AE44" s="128"/>
      <c r="AF44" s="2"/>
    </row>
    <row r="45" spans="1:32" s="11" customFormat="1" ht="15.75">
      <c r="A45" s="124" t="s">
        <v>149</v>
      </c>
      <c r="B45" s="91" t="s">
        <v>148</v>
      </c>
      <c r="C45" s="49">
        <f>D45+L45+N45+P45+R45+T45+V45+AC45</f>
        <v>1014311</v>
      </c>
      <c r="D45" s="87"/>
      <c r="E45" s="87"/>
      <c r="F45" s="87"/>
      <c r="G45" s="87"/>
      <c r="H45" s="87"/>
      <c r="I45" s="87"/>
      <c r="J45" s="87"/>
      <c r="K45" s="87"/>
      <c r="L45" s="87"/>
      <c r="M45" s="87">
        <v>640</v>
      </c>
      <c r="N45" s="87">
        <v>886342</v>
      </c>
      <c r="O45" s="87"/>
      <c r="P45" s="87"/>
      <c r="Q45" s="87"/>
      <c r="R45" s="87"/>
      <c r="S45" s="87">
        <v>75</v>
      </c>
      <c r="T45" s="87">
        <v>88572</v>
      </c>
      <c r="U45" s="87"/>
      <c r="V45" s="87">
        <v>39397</v>
      </c>
      <c r="W45" s="87"/>
      <c r="X45" s="87"/>
      <c r="Y45" s="87"/>
      <c r="Z45" s="87"/>
      <c r="AA45" s="87"/>
      <c r="AB45" s="87"/>
      <c r="AC45" s="86"/>
      <c r="AD45" s="87"/>
      <c r="AE45" s="87"/>
      <c r="AF45" s="2"/>
    </row>
    <row r="46" spans="1:32" s="11" customFormat="1" ht="15.75">
      <c r="A46" s="96" t="s">
        <v>151</v>
      </c>
      <c r="B46" s="104" t="s">
        <v>150</v>
      </c>
      <c r="C46" s="49">
        <f>D46+L46+N46+P46+R46+T46+V46+AC46</f>
        <v>951700</v>
      </c>
      <c r="D46" s="98"/>
      <c r="E46" s="98"/>
      <c r="F46" s="98"/>
      <c r="G46" s="98"/>
      <c r="H46" s="98"/>
      <c r="I46" s="98"/>
      <c r="J46" s="98"/>
      <c r="K46" s="98"/>
      <c r="L46" s="98"/>
      <c r="M46" s="98">
        <v>640</v>
      </c>
      <c r="N46" s="98">
        <v>822758</v>
      </c>
      <c r="O46" s="98"/>
      <c r="P46" s="98"/>
      <c r="Q46" s="98"/>
      <c r="R46" s="98"/>
      <c r="S46" s="98">
        <v>74</v>
      </c>
      <c r="T46" s="98">
        <v>89545</v>
      </c>
      <c r="U46" s="98"/>
      <c r="V46" s="98">
        <v>39397</v>
      </c>
      <c r="W46" s="98"/>
      <c r="X46" s="98"/>
      <c r="Y46" s="98"/>
      <c r="Z46" s="98"/>
      <c r="AA46" s="98"/>
      <c r="AB46" s="98"/>
      <c r="AC46" s="99"/>
      <c r="AD46" s="98"/>
      <c r="AE46" s="98"/>
      <c r="AF46" s="2"/>
    </row>
    <row r="47" spans="1:32" s="26" customFormat="1" ht="15.75">
      <c r="A47" s="610" t="s">
        <v>74</v>
      </c>
      <c r="B47" s="610"/>
      <c r="C47" s="50">
        <f>SUM(C45:C46)</f>
        <v>1966011</v>
      </c>
      <c r="D47" s="50"/>
      <c r="E47" s="50"/>
      <c r="F47" s="50"/>
      <c r="G47" s="50"/>
      <c r="H47" s="50"/>
      <c r="I47" s="50"/>
      <c r="J47" s="50"/>
      <c r="K47" s="50"/>
      <c r="L47" s="50"/>
      <c r="M47" s="50">
        <f aca="true" t="shared" si="3" ref="M47:V47">SUM(M45:M46)</f>
        <v>1280</v>
      </c>
      <c r="N47" s="50">
        <f t="shared" si="3"/>
        <v>1709100</v>
      </c>
      <c r="O47" s="50"/>
      <c r="P47" s="50"/>
      <c r="Q47" s="50"/>
      <c r="R47" s="50"/>
      <c r="S47" s="50">
        <f t="shared" si="3"/>
        <v>149</v>
      </c>
      <c r="T47" s="50">
        <f t="shared" si="3"/>
        <v>178117</v>
      </c>
      <c r="U47" s="50"/>
      <c r="V47" s="50">
        <f t="shared" si="3"/>
        <v>78794</v>
      </c>
      <c r="W47" s="50"/>
      <c r="X47" s="50"/>
      <c r="Y47" s="50"/>
      <c r="Z47" s="50"/>
      <c r="AA47" s="50"/>
      <c r="AB47" s="50"/>
      <c r="AC47" s="93"/>
      <c r="AD47" s="50"/>
      <c r="AE47" s="50"/>
      <c r="AF47" s="185"/>
    </row>
    <row r="48" spans="1:32" s="204" customFormat="1" ht="15.75">
      <c r="A48" s="198" t="s">
        <v>28</v>
      </c>
      <c r="B48" s="199"/>
      <c r="C48" s="200"/>
      <c r="D48" s="200"/>
      <c r="E48" s="200"/>
      <c r="F48" s="200"/>
      <c r="G48" s="200"/>
      <c r="H48" s="200"/>
      <c r="I48" s="200"/>
      <c r="J48" s="200"/>
      <c r="K48" s="199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1"/>
      <c r="AD48" s="200"/>
      <c r="AE48" s="202"/>
      <c r="AF48" s="203"/>
    </row>
    <row r="49" spans="1:32" s="330" customFormat="1" ht="15.75">
      <c r="A49" s="334" t="s">
        <v>155</v>
      </c>
      <c r="B49" s="335" t="s">
        <v>152</v>
      </c>
      <c r="C49" s="62">
        <f aca="true" t="shared" si="4" ref="C49:C65">D49+L49+N49+P49+R49+T49+V49+AC49</f>
        <v>1143879</v>
      </c>
      <c r="D49" s="136"/>
      <c r="E49" s="136"/>
      <c r="F49" s="334"/>
      <c r="G49" s="334"/>
      <c r="H49" s="334"/>
      <c r="I49" s="334"/>
      <c r="J49" s="136"/>
      <c r="K49" s="136"/>
      <c r="L49" s="136"/>
      <c r="M49" s="136"/>
      <c r="N49" s="136"/>
      <c r="O49" s="136"/>
      <c r="P49" s="136"/>
      <c r="Q49" s="336">
        <v>1112</v>
      </c>
      <c r="R49" s="136">
        <v>1143879</v>
      </c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308"/>
      <c r="AD49" s="136"/>
      <c r="AE49" s="136"/>
      <c r="AF49" s="329"/>
    </row>
    <row r="50" spans="1:32" s="204" customFormat="1" ht="15.75">
      <c r="A50" s="209" t="s">
        <v>157</v>
      </c>
      <c r="B50" s="210" t="s">
        <v>154</v>
      </c>
      <c r="C50" s="193">
        <f t="shared" si="4"/>
        <v>2897455</v>
      </c>
      <c r="D50" s="193">
        <f>SUM(E50:J50)</f>
        <v>1753576</v>
      </c>
      <c r="E50" s="193"/>
      <c r="F50" s="324">
        <v>351255</v>
      </c>
      <c r="G50" s="324">
        <v>259621</v>
      </c>
      <c r="H50" s="193">
        <v>997246</v>
      </c>
      <c r="I50" s="324">
        <v>145454</v>
      </c>
      <c r="J50" s="193"/>
      <c r="K50" s="193"/>
      <c r="L50" s="193"/>
      <c r="M50" s="193"/>
      <c r="N50" s="193"/>
      <c r="O50" s="193"/>
      <c r="P50" s="193"/>
      <c r="Q50" s="211">
        <v>1112</v>
      </c>
      <c r="R50" s="193">
        <v>1143879</v>
      </c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212"/>
      <c r="AD50" s="193"/>
      <c r="AE50" s="193"/>
      <c r="AF50" s="203"/>
    </row>
    <row r="51" spans="1:32" s="330" customFormat="1" ht="15.75">
      <c r="A51" s="302" t="s">
        <v>159</v>
      </c>
      <c r="B51" s="326" t="s">
        <v>156</v>
      </c>
      <c r="C51" s="62">
        <f t="shared" si="4"/>
        <v>657031</v>
      </c>
      <c r="D51" s="62"/>
      <c r="E51" s="62"/>
      <c r="F51" s="62"/>
      <c r="G51" s="62"/>
      <c r="H51" s="62"/>
      <c r="I51" s="62"/>
      <c r="J51" s="62"/>
      <c r="K51" s="62"/>
      <c r="L51" s="62"/>
      <c r="M51" s="327">
        <v>530.8</v>
      </c>
      <c r="N51" s="343">
        <v>657031</v>
      </c>
      <c r="O51" s="62"/>
      <c r="P51" s="62"/>
      <c r="Q51" s="327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328"/>
      <c r="AD51" s="62"/>
      <c r="AE51" s="62"/>
      <c r="AF51" s="329"/>
    </row>
    <row r="52" spans="1:32" s="330" customFormat="1" ht="15.75">
      <c r="A52" s="302" t="s">
        <v>161</v>
      </c>
      <c r="B52" s="326" t="s">
        <v>158</v>
      </c>
      <c r="C52" s="62">
        <f t="shared" si="4"/>
        <v>768141</v>
      </c>
      <c r="D52" s="62"/>
      <c r="E52" s="62"/>
      <c r="F52" s="62"/>
      <c r="G52" s="62"/>
      <c r="H52" s="62"/>
      <c r="I52" s="62"/>
      <c r="J52" s="62"/>
      <c r="K52" s="62"/>
      <c r="L52" s="62"/>
      <c r="M52" s="327">
        <v>534.7</v>
      </c>
      <c r="N52" s="343">
        <v>768141</v>
      </c>
      <c r="O52" s="62"/>
      <c r="P52" s="62"/>
      <c r="Q52" s="327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328"/>
      <c r="AD52" s="62"/>
      <c r="AE52" s="62"/>
      <c r="AF52" s="329"/>
    </row>
    <row r="53" spans="1:32" s="330" customFormat="1" ht="15.75">
      <c r="A53" s="302" t="s">
        <v>163</v>
      </c>
      <c r="B53" s="326" t="s">
        <v>160</v>
      </c>
      <c r="C53" s="62">
        <f t="shared" si="4"/>
        <v>738735</v>
      </c>
      <c r="D53" s="62"/>
      <c r="E53" s="62"/>
      <c r="F53" s="62"/>
      <c r="G53" s="62"/>
      <c r="H53" s="62"/>
      <c r="I53" s="62"/>
      <c r="J53" s="62"/>
      <c r="K53" s="62"/>
      <c r="L53" s="62"/>
      <c r="M53" s="327">
        <v>530.8</v>
      </c>
      <c r="N53" s="343">
        <v>738735</v>
      </c>
      <c r="O53" s="62"/>
      <c r="P53" s="62"/>
      <c r="Q53" s="327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328"/>
      <c r="AD53" s="62"/>
      <c r="AE53" s="62"/>
      <c r="AF53" s="329"/>
    </row>
    <row r="54" spans="1:32" s="330" customFormat="1" ht="15.75">
      <c r="A54" s="302" t="s">
        <v>165</v>
      </c>
      <c r="B54" s="326" t="s">
        <v>162</v>
      </c>
      <c r="C54" s="62">
        <f t="shared" si="4"/>
        <v>1523108</v>
      </c>
      <c r="D54" s="62"/>
      <c r="E54" s="62"/>
      <c r="F54" s="62"/>
      <c r="G54" s="62"/>
      <c r="H54" s="62"/>
      <c r="I54" s="62"/>
      <c r="J54" s="62"/>
      <c r="K54" s="62"/>
      <c r="L54" s="62"/>
      <c r="M54" s="327">
        <v>1373</v>
      </c>
      <c r="N54" s="343">
        <v>1523108</v>
      </c>
      <c r="O54" s="62"/>
      <c r="P54" s="62"/>
      <c r="Q54" s="327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328"/>
      <c r="AD54" s="62"/>
      <c r="AE54" s="62"/>
      <c r="AF54" s="329"/>
    </row>
    <row r="55" spans="1:32" s="330" customFormat="1" ht="15.75">
      <c r="A55" s="302" t="s">
        <v>167</v>
      </c>
      <c r="B55" s="326" t="s">
        <v>164</v>
      </c>
      <c r="C55" s="62">
        <f t="shared" si="4"/>
        <v>1470045</v>
      </c>
      <c r="D55" s="62"/>
      <c r="E55" s="62"/>
      <c r="F55" s="62"/>
      <c r="G55" s="62"/>
      <c r="H55" s="62"/>
      <c r="I55" s="62"/>
      <c r="J55" s="62"/>
      <c r="K55" s="62"/>
      <c r="L55" s="62"/>
      <c r="M55" s="327">
        <v>1320</v>
      </c>
      <c r="N55" s="343">
        <v>1470045</v>
      </c>
      <c r="O55" s="62"/>
      <c r="P55" s="62"/>
      <c r="Q55" s="32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328"/>
      <c r="AD55" s="62"/>
      <c r="AE55" s="62"/>
      <c r="AF55" s="329"/>
    </row>
    <row r="56" spans="1:32" s="204" customFormat="1" ht="15.75">
      <c r="A56" s="209" t="s">
        <v>168</v>
      </c>
      <c r="B56" s="210" t="s">
        <v>166</v>
      </c>
      <c r="C56" s="193">
        <f t="shared" si="4"/>
        <v>1617486</v>
      </c>
      <c r="D56" s="193">
        <f>SUM(E56:J56)</f>
        <v>560569</v>
      </c>
      <c r="E56" s="193"/>
      <c r="F56" s="193"/>
      <c r="G56" s="193"/>
      <c r="H56" s="193">
        <v>560569</v>
      </c>
      <c r="I56" s="193"/>
      <c r="J56" s="193"/>
      <c r="K56" s="193"/>
      <c r="L56" s="193"/>
      <c r="M56" s="211">
        <v>768</v>
      </c>
      <c r="N56" s="324">
        <v>568675</v>
      </c>
      <c r="O56" s="193"/>
      <c r="P56" s="193"/>
      <c r="Q56" s="211">
        <v>473</v>
      </c>
      <c r="R56" s="193">
        <v>488242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212"/>
      <c r="AD56" s="193"/>
      <c r="AE56" s="193"/>
      <c r="AF56" s="203"/>
    </row>
    <row r="57" spans="1:32" s="204" customFormat="1" ht="15.75">
      <c r="A57" s="209" t="s">
        <v>171</v>
      </c>
      <c r="B57" s="210" t="s">
        <v>169</v>
      </c>
      <c r="C57" s="193">
        <f t="shared" si="4"/>
        <v>1446193</v>
      </c>
      <c r="D57" s="193">
        <f>SUM(E57:J57)</f>
        <v>701645</v>
      </c>
      <c r="E57" s="193"/>
      <c r="F57" s="193"/>
      <c r="G57" s="193"/>
      <c r="H57" s="324">
        <v>701645</v>
      </c>
      <c r="I57" s="193"/>
      <c r="J57" s="193"/>
      <c r="K57" s="193"/>
      <c r="L57" s="193"/>
      <c r="M57" s="211">
        <v>619</v>
      </c>
      <c r="N57" s="324">
        <v>744548</v>
      </c>
      <c r="O57" s="193"/>
      <c r="P57" s="193"/>
      <c r="Q57" s="211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212"/>
      <c r="AD57" s="193"/>
      <c r="AE57" s="193"/>
      <c r="AF57" s="203"/>
    </row>
    <row r="58" spans="1:32" s="204" customFormat="1" ht="15.75">
      <c r="A58" s="209" t="s">
        <v>173</v>
      </c>
      <c r="B58" s="210" t="s">
        <v>170</v>
      </c>
      <c r="C58" s="193">
        <f t="shared" si="4"/>
        <v>1740831</v>
      </c>
      <c r="D58" s="193">
        <f>SUM(E58:J58)</f>
        <v>556578</v>
      </c>
      <c r="E58" s="193"/>
      <c r="F58" s="324">
        <v>287033</v>
      </c>
      <c r="G58" s="324">
        <v>269545</v>
      </c>
      <c r="H58" s="193"/>
      <c r="I58" s="193"/>
      <c r="J58" s="193"/>
      <c r="K58" s="193"/>
      <c r="L58" s="193"/>
      <c r="M58" s="211">
        <v>935</v>
      </c>
      <c r="N58" s="324">
        <v>1184253</v>
      </c>
      <c r="O58" s="193"/>
      <c r="P58" s="193"/>
      <c r="Q58" s="211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212"/>
      <c r="AD58" s="193"/>
      <c r="AE58" s="193"/>
      <c r="AF58" s="203"/>
    </row>
    <row r="59" spans="1:32" s="330" customFormat="1" ht="15.75">
      <c r="A59" s="302" t="s">
        <v>175</v>
      </c>
      <c r="B59" s="326" t="s">
        <v>172</v>
      </c>
      <c r="C59" s="62">
        <f t="shared" si="4"/>
        <v>936031</v>
      </c>
      <c r="D59" s="62"/>
      <c r="E59" s="62"/>
      <c r="F59" s="62"/>
      <c r="G59" s="62"/>
      <c r="H59" s="62"/>
      <c r="I59" s="62"/>
      <c r="J59" s="62"/>
      <c r="K59" s="62"/>
      <c r="L59" s="62"/>
      <c r="M59" s="327">
        <v>720</v>
      </c>
      <c r="N59" s="343">
        <v>936031</v>
      </c>
      <c r="O59" s="62"/>
      <c r="P59" s="62"/>
      <c r="Q59" s="327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328"/>
      <c r="AD59" s="62"/>
      <c r="AE59" s="62"/>
      <c r="AF59" s="329"/>
    </row>
    <row r="60" spans="1:32" s="330" customFormat="1" ht="15.75">
      <c r="A60" s="302" t="s">
        <v>177</v>
      </c>
      <c r="B60" s="326" t="s">
        <v>174</v>
      </c>
      <c r="C60" s="62">
        <f t="shared" si="4"/>
        <v>1035252</v>
      </c>
      <c r="D60" s="62"/>
      <c r="E60" s="62"/>
      <c r="F60" s="62"/>
      <c r="G60" s="62"/>
      <c r="H60" s="62"/>
      <c r="I60" s="62"/>
      <c r="J60" s="62"/>
      <c r="K60" s="62"/>
      <c r="L60" s="62"/>
      <c r="M60" s="327">
        <v>512.5</v>
      </c>
      <c r="N60" s="343">
        <v>611610</v>
      </c>
      <c r="O60" s="62"/>
      <c r="P60" s="62"/>
      <c r="Q60" s="327">
        <v>420</v>
      </c>
      <c r="R60" s="62">
        <v>423642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328"/>
      <c r="AD60" s="62"/>
      <c r="AE60" s="62"/>
      <c r="AF60" s="329"/>
    </row>
    <row r="61" spans="1:32" s="204" customFormat="1" ht="15.75">
      <c r="A61" s="209" t="s">
        <v>179</v>
      </c>
      <c r="B61" s="210" t="s">
        <v>176</v>
      </c>
      <c r="C61" s="193">
        <f t="shared" si="4"/>
        <v>2217504</v>
      </c>
      <c r="D61" s="193">
        <f>SUM(E61:J61)</f>
        <v>195083</v>
      </c>
      <c r="E61" s="193"/>
      <c r="F61" s="193"/>
      <c r="G61" s="324">
        <v>195083</v>
      </c>
      <c r="H61" s="193"/>
      <c r="I61" s="193"/>
      <c r="J61" s="193"/>
      <c r="K61" s="193"/>
      <c r="L61" s="193"/>
      <c r="M61" s="211">
        <v>821</v>
      </c>
      <c r="N61" s="324">
        <v>1077072</v>
      </c>
      <c r="O61" s="193"/>
      <c r="P61" s="193"/>
      <c r="Q61" s="211">
        <v>932</v>
      </c>
      <c r="R61" s="193">
        <v>945349</v>
      </c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212"/>
      <c r="AD61" s="193"/>
      <c r="AE61" s="193"/>
      <c r="AF61" s="203"/>
    </row>
    <row r="62" spans="1:32" s="330" customFormat="1" ht="15.75">
      <c r="A62" s="302" t="s">
        <v>181</v>
      </c>
      <c r="B62" s="326" t="s">
        <v>178</v>
      </c>
      <c r="C62" s="62">
        <f t="shared" si="4"/>
        <v>1389485</v>
      </c>
      <c r="D62" s="62"/>
      <c r="E62" s="62"/>
      <c r="F62" s="62"/>
      <c r="G62" s="62"/>
      <c r="H62" s="62"/>
      <c r="I62" s="62"/>
      <c r="J62" s="62"/>
      <c r="K62" s="62"/>
      <c r="L62" s="62"/>
      <c r="M62" s="327">
        <v>514</v>
      </c>
      <c r="N62" s="343">
        <v>626594</v>
      </c>
      <c r="O62" s="62"/>
      <c r="P62" s="62"/>
      <c r="Q62" s="328">
        <v>741.3</v>
      </c>
      <c r="R62" s="62">
        <v>762891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328"/>
      <c r="AD62" s="62"/>
      <c r="AE62" s="62"/>
      <c r="AF62" s="329"/>
    </row>
    <row r="63" spans="1:32" s="330" customFormat="1" ht="15.75">
      <c r="A63" s="302" t="s">
        <v>183</v>
      </c>
      <c r="B63" s="326" t="s">
        <v>180</v>
      </c>
      <c r="C63" s="62">
        <f t="shared" si="4"/>
        <v>1445745</v>
      </c>
      <c r="D63" s="62"/>
      <c r="E63" s="62"/>
      <c r="F63" s="62"/>
      <c r="G63" s="62"/>
      <c r="H63" s="62"/>
      <c r="I63" s="62"/>
      <c r="J63" s="62"/>
      <c r="K63" s="62"/>
      <c r="L63" s="62"/>
      <c r="M63" s="327">
        <v>521</v>
      </c>
      <c r="N63" s="343">
        <v>633626</v>
      </c>
      <c r="O63" s="62"/>
      <c r="P63" s="62"/>
      <c r="Q63" s="327">
        <v>765</v>
      </c>
      <c r="R63" s="62">
        <v>812119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328"/>
      <c r="AD63" s="62"/>
      <c r="AE63" s="62"/>
      <c r="AF63" s="329"/>
    </row>
    <row r="64" spans="1:32" s="330" customFormat="1" ht="15.75">
      <c r="A64" s="302" t="s">
        <v>185</v>
      </c>
      <c r="B64" s="326" t="s">
        <v>182</v>
      </c>
      <c r="C64" s="62">
        <f t="shared" si="4"/>
        <v>481003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327">
        <v>467.4</v>
      </c>
      <c r="R64" s="62">
        <v>481003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328"/>
      <c r="AD64" s="62"/>
      <c r="AE64" s="62"/>
      <c r="AF64" s="329"/>
    </row>
    <row r="65" spans="1:32" s="330" customFormat="1" ht="15.75">
      <c r="A65" s="309" t="s">
        <v>186</v>
      </c>
      <c r="B65" s="331" t="s">
        <v>184</v>
      </c>
      <c r="C65" s="62">
        <f t="shared" si="4"/>
        <v>437247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332">
        <v>433.8</v>
      </c>
      <c r="R65" s="120">
        <v>437247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333"/>
      <c r="AD65" s="120"/>
      <c r="AE65" s="120"/>
      <c r="AF65" s="329"/>
    </row>
    <row r="66" spans="1:32" s="221" customFormat="1" ht="15.75">
      <c r="A66" s="611" t="s">
        <v>75</v>
      </c>
      <c r="B66" s="611"/>
      <c r="C66" s="218">
        <f>SUM(C49:C65)</f>
        <v>21945171</v>
      </c>
      <c r="D66" s="218">
        <f aca="true" t="shared" si="5" ref="D66:R66">SUM(D49:D65)</f>
        <v>3767451</v>
      </c>
      <c r="E66" s="218"/>
      <c r="F66" s="218">
        <f t="shared" si="5"/>
        <v>638288</v>
      </c>
      <c r="G66" s="218">
        <f t="shared" si="5"/>
        <v>724249</v>
      </c>
      <c r="H66" s="218">
        <f t="shared" si="5"/>
        <v>2259460</v>
      </c>
      <c r="I66" s="218">
        <f t="shared" si="5"/>
        <v>145454</v>
      </c>
      <c r="J66" s="218"/>
      <c r="K66" s="218"/>
      <c r="L66" s="218"/>
      <c r="M66" s="218">
        <f t="shared" si="5"/>
        <v>9699.8</v>
      </c>
      <c r="N66" s="218">
        <f t="shared" si="5"/>
        <v>11539469</v>
      </c>
      <c r="O66" s="218"/>
      <c r="P66" s="218"/>
      <c r="Q66" s="218">
        <f t="shared" si="5"/>
        <v>6456.5</v>
      </c>
      <c r="R66" s="218">
        <f t="shared" si="5"/>
        <v>6638251</v>
      </c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9"/>
      <c r="AD66" s="218"/>
      <c r="AE66" s="218"/>
      <c r="AF66" s="220"/>
    </row>
    <row r="67" spans="1:32" s="204" customFormat="1" ht="15.75">
      <c r="A67" s="198" t="s">
        <v>29</v>
      </c>
      <c r="B67" s="222"/>
      <c r="C67" s="200"/>
      <c r="D67" s="200"/>
      <c r="E67" s="200"/>
      <c r="F67" s="200"/>
      <c r="G67" s="200"/>
      <c r="H67" s="200"/>
      <c r="I67" s="200"/>
      <c r="J67" s="200"/>
      <c r="K67" s="223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200"/>
      <c r="AE67" s="202"/>
      <c r="AF67" s="203"/>
    </row>
    <row r="68" spans="1:32" s="204" customFormat="1" ht="15.75">
      <c r="A68" s="205" t="s">
        <v>187</v>
      </c>
      <c r="B68" s="224" t="s">
        <v>473</v>
      </c>
      <c r="C68" s="193">
        <f>D68+L68+N68+P68+R68+T68+V68+AC68</f>
        <v>16633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>
        <v>3884.5</v>
      </c>
      <c r="R68" s="207">
        <v>0</v>
      </c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8">
        <f>SUM(AD68:AE68)</f>
        <v>16633</v>
      </c>
      <c r="AD68" s="225">
        <v>16633</v>
      </c>
      <c r="AE68" s="207"/>
      <c r="AF68" s="203"/>
    </row>
    <row r="69" spans="1:32" s="204" customFormat="1" ht="15.75">
      <c r="A69" s="209" t="s">
        <v>188</v>
      </c>
      <c r="B69" s="226" t="s">
        <v>474</v>
      </c>
      <c r="C69" s="193">
        <f>D69+L69+N69+P69+R69+T69+V69+AC69</f>
        <v>16689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207">
        <v>3864.5</v>
      </c>
      <c r="R69" s="207">
        <v>0</v>
      </c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212">
        <f>SUM(AD69:AE69)</f>
        <v>16689</v>
      </c>
      <c r="AD69" s="227">
        <v>16689</v>
      </c>
      <c r="AE69" s="193"/>
      <c r="AF69" s="203"/>
    </row>
    <row r="70" spans="1:32" s="204" customFormat="1" ht="15.75">
      <c r="A70" s="209" t="s">
        <v>189</v>
      </c>
      <c r="B70" s="226" t="s">
        <v>475</v>
      </c>
      <c r="C70" s="193">
        <f>D70+L70+N70+P70+R70+T70+V70+AC70</f>
        <v>11466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207">
        <v>2676.5</v>
      </c>
      <c r="R70" s="207">
        <v>0</v>
      </c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212">
        <f>SUM(AD70:AE70)</f>
        <v>11466</v>
      </c>
      <c r="AD70" s="227">
        <v>11466</v>
      </c>
      <c r="AE70" s="193"/>
      <c r="AF70" s="203"/>
    </row>
    <row r="71" spans="1:32" s="204" customFormat="1" ht="15.75">
      <c r="A71" s="213" t="s">
        <v>191</v>
      </c>
      <c r="B71" s="228" t="s">
        <v>476</v>
      </c>
      <c r="C71" s="193">
        <f>D71+L71+N71+P71+R71+T71+V71+AC71</f>
        <v>19936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07">
        <v>5121</v>
      </c>
      <c r="R71" s="207">
        <v>0</v>
      </c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7">
        <f>SUM(AD71:AE71)</f>
        <v>19936</v>
      </c>
      <c r="AD71" s="229">
        <v>19936</v>
      </c>
      <c r="AE71" s="229"/>
      <c r="AF71" s="203"/>
    </row>
    <row r="72" spans="1:32" s="221" customFormat="1" ht="15.75">
      <c r="A72" s="611" t="s">
        <v>76</v>
      </c>
      <c r="B72" s="611"/>
      <c r="C72" s="218">
        <f>SUM(C68:C71)</f>
        <v>64724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>
        <f>SUM(Q68:Q71)</f>
        <v>15546.5</v>
      </c>
      <c r="R72" s="218">
        <f>SUM(R68:R71)</f>
        <v>0</v>
      </c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9">
        <f>SUM(AD72:AE72)</f>
        <v>64724</v>
      </c>
      <c r="AD72" s="218">
        <f>SUM(AD68:AD71)</f>
        <v>64724</v>
      </c>
      <c r="AE72" s="218"/>
      <c r="AF72" s="220"/>
    </row>
    <row r="73" spans="1:32" s="204" customFormat="1" ht="15.75">
      <c r="A73" s="613" t="s">
        <v>30</v>
      </c>
      <c r="B73" s="613"/>
      <c r="C73" s="88"/>
      <c r="D73" s="88"/>
      <c r="E73" s="88"/>
      <c r="F73" s="88"/>
      <c r="G73" s="88"/>
      <c r="H73" s="88"/>
      <c r="I73" s="88"/>
      <c r="J73" s="88"/>
      <c r="K73" s="160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161"/>
      <c r="AD73" s="88"/>
      <c r="AE73" s="88"/>
      <c r="AF73" s="2"/>
    </row>
    <row r="74" spans="1:37" s="204" customFormat="1" ht="15.75">
      <c r="A74" s="41" t="s">
        <v>191</v>
      </c>
      <c r="B74" s="60" t="s">
        <v>190</v>
      </c>
      <c r="C74" s="49">
        <f aca="true" t="shared" si="6" ref="C74:C129">D74+L74+N74+P74+R74+T74+V74+AC74</f>
        <v>2528836</v>
      </c>
      <c r="D74" s="49">
        <v>961079</v>
      </c>
      <c r="E74" s="274">
        <v>123729</v>
      </c>
      <c r="F74" s="275"/>
      <c r="G74" s="274">
        <v>266018</v>
      </c>
      <c r="H74" s="274">
        <v>532701</v>
      </c>
      <c r="I74" s="49"/>
      <c r="J74" s="49"/>
      <c r="K74" s="49"/>
      <c r="L74" s="49"/>
      <c r="M74" s="49">
        <v>450</v>
      </c>
      <c r="N74" s="313">
        <v>957517</v>
      </c>
      <c r="O74" s="49"/>
      <c r="P74" s="49"/>
      <c r="Q74" s="49">
        <v>620</v>
      </c>
      <c r="R74" s="49">
        <v>610240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6"/>
      <c r="AD74" s="49"/>
      <c r="AE74" s="49"/>
      <c r="AF74" s="2"/>
      <c r="AI74" s="204">
        <v>2528836</v>
      </c>
      <c r="AK74" s="342">
        <f>AI74-C74</f>
        <v>0</v>
      </c>
    </row>
    <row r="75" spans="1:37" s="204" customFormat="1" ht="15.75">
      <c r="A75" s="41" t="s">
        <v>193</v>
      </c>
      <c r="B75" s="60" t="s">
        <v>192</v>
      </c>
      <c r="C75" s="49">
        <f t="shared" si="6"/>
        <v>1992328</v>
      </c>
      <c r="D75" s="49">
        <v>750890</v>
      </c>
      <c r="E75" s="274">
        <v>103362</v>
      </c>
      <c r="F75" s="274"/>
      <c r="G75" s="274">
        <v>193540</v>
      </c>
      <c r="H75" s="274">
        <v>397822</v>
      </c>
      <c r="I75" s="49"/>
      <c r="J75" s="49"/>
      <c r="K75" s="49"/>
      <c r="L75" s="49"/>
      <c r="M75" s="49">
        <v>412.2</v>
      </c>
      <c r="N75" s="313">
        <v>616198</v>
      </c>
      <c r="O75" s="49"/>
      <c r="P75" s="49"/>
      <c r="Q75" s="49">
        <v>638</v>
      </c>
      <c r="R75" s="49">
        <v>625240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6"/>
      <c r="AD75" s="49"/>
      <c r="AE75" s="54"/>
      <c r="AF75" s="2"/>
      <c r="AI75" s="204">
        <v>1992328</v>
      </c>
      <c r="AK75" s="342">
        <f aca="true" t="shared" si="7" ref="AK75:AK130">AI75-C75</f>
        <v>0</v>
      </c>
    </row>
    <row r="76" spans="1:37" s="204" customFormat="1" ht="15.75">
      <c r="A76" s="41" t="s">
        <v>195</v>
      </c>
      <c r="B76" s="60" t="s">
        <v>194</v>
      </c>
      <c r="C76" s="49">
        <f t="shared" si="6"/>
        <v>2663353</v>
      </c>
      <c r="D76" s="49">
        <v>197400</v>
      </c>
      <c r="E76" s="49"/>
      <c r="F76" s="49"/>
      <c r="G76" s="274">
        <v>202315</v>
      </c>
      <c r="H76" s="49"/>
      <c r="I76" s="49"/>
      <c r="J76" s="49"/>
      <c r="K76" s="49"/>
      <c r="L76" s="49"/>
      <c r="M76" s="49">
        <v>824</v>
      </c>
      <c r="N76" s="313">
        <v>1217953</v>
      </c>
      <c r="O76" s="49"/>
      <c r="P76" s="49"/>
      <c r="Q76" s="49">
        <v>1276</v>
      </c>
      <c r="R76" s="49">
        <v>1248000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6"/>
      <c r="AD76" s="49"/>
      <c r="AE76" s="49"/>
      <c r="AF76" s="2"/>
      <c r="AI76" s="204">
        <v>2663353</v>
      </c>
      <c r="AK76" s="342">
        <f t="shared" si="7"/>
        <v>0</v>
      </c>
    </row>
    <row r="77" spans="1:37" s="204" customFormat="1" ht="16.5" customHeight="1">
      <c r="A77" s="41" t="s">
        <v>197</v>
      </c>
      <c r="B77" s="60" t="s">
        <v>196</v>
      </c>
      <c r="C77" s="49">
        <f t="shared" si="6"/>
        <v>276360</v>
      </c>
      <c r="D77" s="49">
        <f>SUM(E77:J77)</f>
        <v>276360</v>
      </c>
      <c r="E77" s="49"/>
      <c r="F77" s="49"/>
      <c r="G77" s="49">
        <v>276360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6"/>
      <c r="AD77" s="49"/>
      <c r="AE77" s="49"/>
      <c r="AF77" s="2"/>
      <c r="AI77" s="204">
        <v>276360</v>
      </c>
      <c r="AK77" s="342">
        <f t="shared" si="7"/>
        <v>0</v>
      </c>
    </row>
    <row r="78" spans="1:37" s="204" customFormat="1" ht="15.75">
      <c r="A78" s="41" t="s">
        <v>199</v>
      </c>
      <c r="B78" s="60" t="s">
        <v>198</v>
      </c>
      <c r="C78" s="49">
        <f t="shared" si="6"/>
        <v>3156200</v>
      </c>
      <c r="D78" s="49"/>
      <c r="E78" s="49"/>
      <c r="F78" s="49"/>
      <c r="G78" s="49"/>
      <c r="H78" s="49"/>
      <c r="I78" s="49"/>
      <c r="J78" s="49"/>
      <c r="K78" s="49"/>
      <c r="L78" s="49"/>
      <c r="M78" s="49">
        <v>956</v>
      </c>
      <c r="N78" s="49">
        <v>1481800</v>
      </c>
      <c r="O78" s="49"/>
      <c r="P78" s="49"/>
      <c r="Q78" s="49">
        <v>1610</v>
      </c>
      <c r="R78" s="49">
        <v>1674400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6"/>
      <c r="AD78" s="49"/>
      <c r="AE78" s="49"/>
      <c r="AF78" s="2"/>
      <c r="AI78" s="204">
        <v>3156200</v>
      </c>
      <c r="AK78" s="342">
        <f t="shared" si="7"/>
        <v>0</v>
      </c>
    </row>
    <row r="79" spans="1:37" s="204" customFormat="1" ht="15.75">
      <c r="A79" s="41" t="s">
        <v>201</v>
      </c>
      <c r="B79" s="60" t="s">
        <v>200</v>
      </c>
      <c r="C79" s="49">
        <f t="shared" si="6"/>
        <v>4853590</v>
      </c>
      <c r="D79" s="49">
        <v>1171800</v>
      </c>
      <c r="E79" s="49"/>
      <c r="F79" s="49"/>
      <c r="G79" s="49"/>
      <c r="H79" s="274">
        <v>1203259</v>
      </c>
      <c r="I79" s="49"/>
      <c r="J79" s="49"/>
      <c r="K79" s="49"/>
      <c r="L79" s="49"/>
      <c r="M79" s="49">
        <v>1250</v>
      </c>
      <c r="N79" s="49">
        <v>2146750</v>
      </c>
      <c r="O79" s="49"/>
      <c r="P79" s="49"/>
      <c r="Q79" s="49">
        <v>1458</v>
      </c>
      <c r="R79" s="49">
        <v>1535040</v>
      </c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6"/>
      <c r="AD79" s="49"/>
      <c r="AE79" s="49"/>
      <c r="AF79" s="2"/>
      <c r="AI79" s="204">
        <v>4853590</v>
      </c>
      <c r="AK79" s="342">
        <f t="shared" si="7"/>
        <v>0</v>
      </c>
    </row>
    <row r="80" spans="1:37" s="204" customFormat="1" ht="15.75">
      <c r="A80" s="41" t="s">
        <v>203</v>
      </c>
      <c r="B80" s="60" t="s">
        <v>202</v>
      </c>
      <c r="C80" s="49">
        <f t="shared" si="6"/>
        <v>4451830</v>
      </c>
      <c r="D80" s="49"/>
      <c r="E80" s="49"/>
      <c r="F80" s="49"/>
      <c r="G80" s="49"/>
      <c r="H80" s="49"/>
      <c r="I80" s="49"/>
      <c r="J80" s="49"/>
      <c r="K80" s="49"/>
      <c r="L80" s="49"/>
      <c r="M80" s="49">
        <v>1549</v>
      </c>
      <c r="N80" s="49">
        <v>2400950</v>
      </c>
      <c r="O80" s="49"/>
      <c r="P80" s="49"/>
      <c r="Q80" s="49">
        <v>1972</v>
      </c>
      <c r="R80" s="49">
        <v>2050880</v>
      </c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56"/>
      <c r="AD80" s="49"/>
      <c r="AE80" s="49"/>
      <c r="AF80" s="2"/>
      <c r="AI80" s="204">
        <v>4451830</v>
      </c>
      <c r="AK80" s="342">
        <f t="shared" si="7"/>
        <v>0</v>
      </c>
    </row>
    <row r="81" spans="1:37" s="204" customFormat="1" ht="15.75">
      <c r="A81" s="41" t="s">
        <v>205</v>
      </c>
      <c r="B81" s="60" t="s">
        <v>204</v>
      </c>
      <c r="C81" s="49">
        <f t="shared" si="6"/>
        <v>697500</v>
      </c>
      <c r="D81" s="49">
        <v>697500</v>
      </c>
      <c r="E81" s="49"/>
      <c r="F81" s="49"/>
      <c r="G81" s="49"/>
      <c r="H81" s="274">
        <v>2016182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6"/>
      <c r="AD81" s="49"/>
      <c r="AE81" s="49"/>
      <c r="AF81" s="2"/>
      <c r="AI81" s="204">
        <v>697500</v>
      </c>
      <c r="AK81" s="342">
        <f t="shared" si="7"/>
        <v>0</v>
      </c>
    </row>
    <row r="82" spans="1:37" s="204" customFormat="1" ht="15.75">
      <c r="A82" s="41" t="s">
        <v>207</v>
      </c>
      <c r="B82" s="60" t="s">
        <v>206</v>
      </c>
      <c r="C82" s="49">
        <f t="shared" si="6"/>
        <v>334800</v>
      </c>
      <c r="D82" s="49">
        <v>334800</v>
      </c>
      <c r="E82" s="49"/>
      <c r="F82" s="49"/>
      <c r="G82" s="49"/>
      <c r="H82" s="274">
        <v>1400492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6"/>
      <c r="AD82" s="49"/>
      <c r="AE82" s="49"/>
      <c r="AF82" s="2"/>
      <c r="AI82" s="204">
        <v>334800</v>
      </c>
      <c r="AK82" s="342">
        <f t="shared" si="7"/>
        <v>0</v>
      </c>
    </row>
    <row r="83" spans="1:37" s="204" customFormat="1" ht="15.75">
      <c r="A83" s="41" t="s">
        <v>209</v>
      </c>
      <c r="B83" s="59" t="s">
        <v>208</v>
      </c>
      <c r="C83" s="49">
        <f t="shared" si="6"/>
        <v>446400</v>
      </c>
      <c r="D83" s="49">
        <f>SUM(E83:J83)</f>
        <v>446400</v>
      </c>
      <c r="E83" s="49"/>
      <c r="F83" s="49">
        <v>178560</v>
      </c>
      <c r="G83" s="49">
        <v>267840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6"/>
      <c r="AD83" s="49"/>
      <c r="AE83" s="49"/>
      <c r="AF83" s="2"/>
      <c r="AI83" s="204">
        <v>446400</v>
      </c>
      <c r="AK83" s="342">
        <f t="shared" si="7"/>
        <v>0</v>
      </c>
    </row>
    <row r="84" spans="1:37" s="204" customFormat="1" ht="15.75">
      <c r="A84" s="41" t="s">
        <v>210</v>
      </c>
      <c r="B84" s="59" t="s">
        <v>989</v>
      </c>
      <c r="C84" s="49">
        <f t="shared" si="6"/>
        <v>2167685</v>
      </c>
      <c r="D84" s="49">
        <v>1244090</v>
      </c>
      <c r="E84" s="341">
        <v>220795</v>
      </c>
      <c r="F84" s="274">
        <v>389643</v>
      </c>
      <c r="G84" s="274">
        <v>405660</v>
      </c>
      <c r="H84" s="274">
        <v>348000</v>
      </c>
      <c r="I84" s="49"/>
      <c r="J84" s="49"/>
      <c r="K84" s="49"/>
      <c r="L84" s="49"/>
      <c r="M84" s="49">
        <v>460</v>
      </c>
      <c r="N84" s="49">
        <v>667000</v>
      </c>
      <c r="O84" s="49"/>
      <c r="P84" s="49"/>
      <c r="Q84" s="49">
        <v>240</v>
      </c>
      <c r="R84" s="49">
        <v>235200</v>
      </c>
      <c r="S84" s="49"/>
      <c r="T84" s="49"/>
      <c r="U84" s="49">
        <v>1</v>
      </c>
      <c r="V84" s="313">
        <v>21395</v>
      </c>
      <c r="W84" s="49"/>
      <c r="X84" s="49"/>
      <c r="Y84" s="49"/>
      <c r="Z84" s="49"/>
      <c r="AA84" s="49"/>
      <c r="AB84" s="49"/>
      <c r="AC84" s="56"/>
      <c r="AD84" s="49"/>
      <c r="AE84" s="49"/>
      <c r="AF84" s="2"/>
      <c r="AI84" s="204">
        <v>2167685</v>
      </c>
      <c r="AK84" s="342">
        <f t="shared" si="7"/>
        <v>0</v>
      </c>
    </row>
    <row r="85" spans="1:37" s="204" customFormat="1" ht="15.75">
      <c r="A85" s="41" t="s">
        <v>212</v>
      </c>
      <c r="B85" s="59" t="s">
        <v>211</v>
      </c>
      <c r="C85" s="49">
        <f t="shared" si="6"/>
        <v>8745323</v>
      </c>
      <c r="D85" s="49"/>
      <c r="E85" s="31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>
        <v>5830.4</v>
      </c>
      <c r="R85" s="49">
        <v>8745323</v>
      </c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6"/>
      <c r="AD85" s="49"/>
      <c r="AE85" s="49"/>
      <c r="AF85" s="2"/>
      <c r="AI85" s="204">
        <v>8745323</v>
      </c>
      <c r="AK85" s="342">
        <f t="shared" si="7"/>
        <v>0</v>
      </c>
    </row>
    <row r="86" spans="1:37" s="204" customFormat="1" ht="15.75">
      <c r="A86" s="41" t="s">
        <v>518</v>
      </c>
      <c r="B86" s="60" t="s">
        <v>213</v>
      </c>
      <c r="C86" s="49">
        <f t="shared" si="6"/>
        <v>4014078</v>
      </c>
      <c r="D86" s="49">
        <v>2572320</v>
      </c>
      <c r="E86" s="341">
        <v>220795</v>
      </c>
      <c r="F86" s="274">
        <v>387722</v>
      </c>
      <c r="G86" s="274">
        <v>499392</v>
      </c>
      <c r="H86" s="274">
        <v>772850</v>
      </c>
      <c r="I86" s="274">
        <v>765550</v>
      </c>
      <c r="J86" s="49"/>
      <c r="K86" s="49"/>
      <c r="L86" s="49"/>
      <c r="M86" s="313">
        <v>900</v>
      </c>
      <c r="N86" s="313">
        <v>1194259</v>
      </c>
      <c r="O86" s="49"/>
      <c r="P86" s="49"/>
      <c r="Q86" s="49">
        <v>220</v>
      </c>
      <c r="R86" s="49">
        <v>247499</v>
      </c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6"/>
      <c r="AD86" s="49"/>
      <c r="AE86" s="49"/>
      <c r="AF86" s="2"/>
      <c r="AI86" s="204">
        <v>4014078</v>
      </c>
      <c r="AK86" s="342">
        <f t="shared" si="7"/>
        <v>0</v>
      </c>
    </row>
    <row r="87" spans="1:37" s="204" customFormat="1" ht="15.75">
      <c r="A87" s="41" t="s">
        <v>519</v>
      </c>
      <c r="B87" s="60" t="s">
        <v>214</v>
      </c>
      <c r="C87" s="49">
        <f t="shared" si="6"/>
        <v>913880</v>
      </c>
      <c r="D87" s="49"/>
      <c r="E87" s="49"/>
      <c r="F87" s="49"/>
      <c r="G87" s="49"/>
      <c r="H87" s="49"/>
      <c r="I87" s="49"/>
      <c r="J87" s="49"/>
      <c r="K87" s="49"/>
      <c r="L87" s="49"/>
      <c r="M87" s="49">
        <v>589.6</v>
      </c>
      <c r="N87" s="49">
        <v>913880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6"/>
      <c r="AD87" s="49"/>
      <c r="AE87" s="49"/>
      <c r="AF87" s="2"/>
      <c r="AI87" s="204">
        <v>913880</v>
      </c>
      <c r="AK87" s="342">
        <f t="shared" si="7"/>
        <v>0</v>
      </c>
    </row>
    <row r="88" spans="1:37" s="204" customFormat="1" ht="15.75">
      <c r="A88" s="41" t="s">
        <v>520</v>
      </c>
      <c r="B88" s="60" t="s">
        <v>215</v>
      </c>
      <c r="C88" s="49">
        <f t="shared" si="6"/>
        <v>1084550</v>
      </c>
      <c r="D88" s="49"/>
      <c r="E88" s="49"/>
      <c r="F88" s="49"/>
      <c r="G88" s="49"/>
      <c r="H88" s="49"/>
      <c r="I88" s="49"/>
      <c r="J88" s="49"/>
      <c r="K88" s="49"/>
      <c r="L88" s="49"/>
      <c r="M88" s="49">
        <v>533.8</v>
      </c>
      <c r="N88" s="313">
        <v>830635</v>
      </c>
      <c r="O88" s="49"/>
      <c r="P88" s="49"/>
      <c r="Q88" s="49">
        <v>300</v>
      </c>
      <c r="R88" s="49">
        <v>253915</v>
      </c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6"/>
      <c r="AD88" s="49"/>
      <c r="AE88" s="49"/>
      <c r="AF88" s="2"/>
      <c r="AI88" s="204">
        <v>1084550</v>
      </c>
      <c r="AK88" s="342">
        <f t="shared" si="7"/>
        <v>0</v>
      </c>
    </row>
    <row r="89" spans="1:37" s="204" customFormat="1" ht="15.75">
      <c r="A89" s="41" t="s">
        <v>521</v>
      </c>
      <c r="B89" s="60" t="s">
        <v>216</v>
      </c>
      <c r="C89" s="49">
        <f t="shared" si="6"/>
        <v>415400</v>
      </c>
      <c r="D89" s="49"/>
      <c r="E89" s="49"/>
      <c r="F89" s="49"/>
      <c r="G89" s="49"/>
      <c r="H89" s="49"/>
      <c r="I89" s="49"/>
      <c r="J89" s="49"/>
      <c r="K89" s="49"/>
      <c r="L89" s="49"/>
      <c r="M89" s="49">
        <v>268</v>
      </c>
      <c r="N89" s="49">
        <v>415400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6"/>
      <c r="AD89" s="49"/>
      <c r="AE89" s="49"/>
      <c r="AF89" s="2"/>
      <c r="AI89" s="204">
        <v>415400</v>
      </c>
      <c r="AK89" s="342">
        <f t="shared" si="7"/>
        <v>0</v>
      </c>
    </row>
    <row r="90" spans="1:37" s="204" customFormat="1" ht="15.75">
      <c r="A90" s="41" t="s">
        <v>522</v>
      </c>
      <c r="B90" s="60" t="s">
        <v>217</v>
      </c>
      <c r="C90" s="49">
        <f t="shared" si="6"/>
        <v>916174</v>
      </c>
      <c r="D90" s="49"/>
      <c r="E90" s="49"/>
      <c r="F90" s="49"/>
      <c r="G90" s="49"/>
      <c r="H90" s="49"/>
      <c r="I90" s="49"/>
      <c r="J90" s="49"/>
      <c r="K90" s="49"/>
      <c r="L90" s="49"/>
      <c r="M90" s="49">
        <v>591.08</v>
      </c>
      <c r="N90" s="49">
        <v>916174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6"/>
      <c r="AD90" s="49"/>
      <c r="AE90" s="49"/>
      <c r="AF90" s="2"/>
      <c r="AI90" s="204">
        <v>916174</v>
      </c>
      <c r="AK90" s="342">
        <f t="shared" si="7"/>
        <v>0</v>
      </c>
    </row>
    <row r="91" spans="1:37" s="204" customFormat="1" ht="15.75">
      <c r="A91" s="41" t="s">
        <v>523</v>
      </c>
      <c r="B91" s="59" t="s">
        <v>218</v>
      </c>
      <c r="C91" s="49">
        <f t="shared" si="6"/>
        <v>919360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>
        <v>884</v>
      </c>
      <c r="R91" s="49">
        <v>919360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6"/>
      <c r="AD91" s="49"/>
      <c r="AE91" s="49"/>
      <c r="AF91" s="2"/>
      <c r="AI91" s="204">
        <v>919360</v>
      </c>
      <c r="AK91" s="342">
        <f t="shared" si="7"/>
        <v>0</v>
      </c>
    </row>
    <row r="92" spans="1:37" s="204" customFormat="1" ht="15.75">
      <c r="A92" s="277" t="s">
        <v>524</v>
      </c>
      <c r="B92" s="59" t="s">
        <v>219</v>
      </c>
      <c r="C92" s="49">
        <f t="shared" si="6"/>
        <v>900085</v>
      </c>
      <c r="D92" s="49"/>
      <c r="E92" s="49"/>
      <c r="F92" s="49"/>
      <c r="G92" s="49"/>
      <c r="H92" s="49"/>
      <c r="I92" s="49"/>
      <c r="J92" s="49"/>
      <c r="K92" s="49"/>
      <c r="L92" s="49"/>
      <c r="M92" s="278">
        <v>580.7</v>
      </c>
      <c r="N92" s="278">
        <v>900085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6"/>
      <c r="AD92" s="49"/>
      <c r="AE92" s="49"/>
      <c r="AF92" s="2"/>
      <c r="AI92" s="204">
        <v>908997</v>
      </c>
      <c r="AK92" s="342">
        <f t="shared" si="7"/>
        <v>8912</v>
      </c>
    </row>
    <row r="93" spans="1:37" s="204" customFormat="1" ht="15.75">
      <c r="A93" s="41" t="s">
        <v>525</v>
      </c>
      <c r="B93" s="59" t="s">
        <v>220</v>
      </c>
      <c r="C93" s="49">
        <f t="shared" si="6"/>
        <v>1866595</v>
      </c>
      <c r="D93" s="49"/>
      <c r="E93" s="49"/>
      <c r="F93" s="49"/>
      <c r="G93" s="49"/>
      <c r="H93" s="49"/>
      <c r="I93" s="49"/>
      <c r="J93" s="49"/>
      <c r="K93" s="49"/>
      <c r="L93" s="49"/>
      <c r="M93" s="49">
        <v>1050.8</v>
      </c>
      <c r="N93" s="313">
        <v>1866595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56"/>
      <c r="AD93" s="49"/>
      <c r="AE93" s="49"/>
      <c r="AF93" s="2"/>
      <c r="AI93" s="204">
        <v>1866595</v>
      </c>
      <c r="AK93" s="342">
        <f t="shared" si="7"/>
        <v>0</v>
      </c>
    </row>
    <row r="94" spans="1:37" s="232" customFormat="1" ht="15.75">
      <c r="A94" s="41" t="s">
        <v>526</v>
      </c>
      <c r="B94" s="59" t="s">
        <v>221</v>
      </c>
      <c r="C94" s="49">
        <f t="shared" si="6"/>
        <v>888770</v>
      </c>
      <c r="D94" s="49"/>
      <c r="E94" s="49"/>
      <c r="F94" s="49"/>
      <c r="G94" s="49"/>
      <c r="H94" s="49"/>
      <c r="I94" s="49"/>
      <c r="J94" s="49"/>
      <c r="K94" s="49"/>
      <c r="L94" s="49"/>
      <c r="M94" s="49">
        <v>573.4</v>
      </c>
      <c r="N94" s="49">
        <v>888770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6"/>
      <c r="AD94" s="49"/>
      <c r="AE94" s="49"/>
      <c r="AF94" s="186"/>
      <c r="AI94" s="232">
        <v>888770</v>
      </c>
      <c r="AK94" s="342">
        <f t="shared" si="7"/>
        <v>0</v>
      </c>
    </row>
    <row r="95" spans="1:37" s="232" customFormat="1" ht="15.75">
      <c r="A95" s="277" t="s">
        <v>527</v>
      </c>
      <c r="B95" s="59" t="s">
        <v>222</v>
      </c>
      <c r="C95" s="49">
        <f t="shared" si="6"/>
        <v>1717462</v>
      </c>
      <c r="D95" s="49">
        <f>SUM(E95:J95)</f>
        <v>732170</v>
      </c>
      <c r="E95" s="278">
        <v>81510</v>
      </c>
      <c r="F95" s="278">
        <v>195360</v>
      </c>
      <c r="G95" s="49"/>
      <c r="H95" s="278">
        <v>455300</v>
      </c>
      <c r="I95" s="49"/>
      <c r="J95" s="49"/>
      <c r="K95" s="49"/>
      <c r="L95" s="49"/>
      <c r="M95" s="278">
        <v>400</v>
      </c>
      <c r="N95" s="278">
        <v>554190</v>
      </c>
      <c r="O95" s="49"/>
      <c r="P95" s="49"/>
      <c r="Q95" s="278">
        <v>400</v>
      </c>
      <c r="R95" s="278">
        <v>431102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6"/>
      <c r="AD95" s="49"/>
      <c r="AE95" s="49"/>
      <c r="AF95" s="186"/>
      <c r="AI95" s="232">
        <v>1754103</v>
      </c>
      <c r="AK95" s="342">
        <f t="shared" si="7"/>
        <v>36641</v>
      </c>
    </row>
    <row r="96" spans="1:37" s="232" customFormat="1" ht="15.75">
      <c r="A96" s="41" t="s">
        <v>528</v>
      </c>
      <c r="B96" s="59" t="s">
        <v>223</v>
      </c>
      <c r="C96" s="49">
        <f t="shared" si="6"/>
        <v>2298110</v>
      </c>
      <c r="D96" s="49">
        <v>931920</v>
      </c>
      <c r="E96" s="274">
        <v>84049</v>
      </c>
      <c r="F96" s="274"/>
      <c r="G96" s="274">
        <v>195360</v>
      </c>
      <c r="H96" s="274">
        <v>455300</v>
      </c>
      <c r="I96" s="274">
        <v>204373</v>
      </c>
      <c r="J96" s="49"/>
      <c r="K96" s="49"/>
      <c r="L96" s="49"/>
      <c r="M96" s="49">
        <v>450</v>
      </c>
      <c r="N96" s="49">
        <v>740950</v>
      </c>
      <c r="O96" s="49"/>
      <c r="P96" s="49"/>
      <c r="Q96" s="49">
        <v>700</v>
      </c>
      <c r="R96" s="49">
        <v>625240</v>
      </c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6"/>
      <c r="AD96" s="49"/>
      <c r="AE96" s="49"/>
      <c r="AF96" s="186"/>
      <c r="AI96" s="232">
        <v>2298110</v>
      </c>
      <c r="AK96" s="342">
        <f t="shared" si="7"/>
        <v>0</v>
      </c>
    </row>
    <row r="97" spans="1:37" s="232" customFormat="1" ht="15.75">
      <c r="A97" s="41" t="s">
        <v>529</v>
      </c>
      <c r="B97" s="59" t="s">
        <v>224</v>
      </c>
      <c r="C97" s="49">
        <f t="shared" si="6"/>
        <v>860405</v>
      </c>
      <c r="D97" s="49"/>
      <c r="E97" s="49"/>
      <c r="F97" s="49"/>
      <c r="G97" s="49"/>
      <c r="H97" s="49"/>
      <c r="I97" s="49"/>
      <c r="J97" s="49"/>
      <c r="K97" s="49"/>
      <c r="L97" s="49"/>
      <c r="M97" s="49">
        <v>555.1</v>
      </c>
      <c r="N97" s="49">
        <v>860405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56"/>
      <c r="AD97" s="49"/>
      <c r="AE97" s="49"/>
      <c r="AF97" s="186"/>
      <c r="AI97" s="232">
        <v>860405</v>
      </c>
      <c r="AK97" s="342">
        <f t="shared" si="7"/>
        <v>0</v>
      </c>
    </row>
    <row r="98" spans="1:37" s="232" customFormat="1" ht="15.75">
      <c r="A98" s="41" t="s">
        <v>530</v>
      </c>
      <c r="B98" s="59" t="s">
        <v>225</v>
      </c>
      <c r="C98" s="49">
        <f t="shared" si="6"/>
        <v>3916884</v>
      </c>
      <c r="D98" s="49">
        <f>SUM(E98:J98)</f>
        <v>973880</v>
      </c>
      <c r="E98" s="49"/>
      <c r="F98" s="49"/>
      <c r="G98" s="49">
        <v>486940</v>
      </c>
      <c r="H98" s="49"/>
      <c r="I98" s="49">
        <v>486940</v>
      </c>
      <c r="J98" s="49"/>
      <c r="K98" s="49"/>
      <c r="L98" s="49"/>
      <c r="M98" s="49">
        <v>1031</v>
      </c>
      <c r="N98" s="49">
        <v>1225064</v>
      </c>
      <c r="O98" s="49"/>
      <c r="P98" s="49"/>
      <c r="Q98" s="49">
        <v>1753</v>
      </c>
      <c r="R98" s="49">
        <v>1717940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56"/>
      <c r="AD98" s="49"/>
      <c r="AE98" s="49"/>
      <c r="AF98" s="186"/>
      <c r="AI98" s="232">
        <v>3916884</v>
      </c>
      <c r="AK98" s="342">
        <f t="shared" si="7"/>
        <v>0</v>
      </c>
    </row>
    <row r="99" spans="1:37" s="232" customFormat="1" ht="15.75">
      <c r="A99" s="41" t="s">
        <v>531</v>
      </c>
      <c r="B99" s="59" t="s">
        <v>226</v>
      </c>
      <c r="C99" s="49">
        <f t="shared" si="6"/>
        <v>3071300</v>
      </c>
      <c r="D99" s="49"/>
      <c r="E99" s="49"/>
      <c r="F99" s="49"/>
      <c r="G99" s="49"/>
      <c r="H99" s="49"/>
      <c r="I99" s="49"/>
      <c r="J99" s="49"/>
      <c r="K99" s="49"/>
      <c r="L99" s="49"/>
      <c r="M99" s="49">
        <v>1022</v>
      </c>
      <c r="N99" s="49">
        <v>1584100</v>
      </c>
      <c r="O99" s="49"/>
      <c r="P99" s="49"/>
      <c r="Q99" s="49">
        <v>1430</v>
      </c>
      <c r="R99" s="49">
        <v>1487200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6"/>
      <c r="AD99" s="49"/>
      <c r="AE99" s="49"/>
      <c r="AF99" s="186"/>
      <c r="AI99" s="232">
        <v>3071300</v>
      </c>
      <c r="AK99" s="342">
        <f t="shared" si="7"/>
        <v>0</v>
      </c>
    </row>
    <row r="100" spans="1:37" s="232" customFormat="1" ht="15.75">
      <c r="A100" s="41" t="s">
        <v>532</v>
      </c>
      <c r="B100" s="59" t="s">
        <v>227</v>
      </c>
      <c r="C100" s="49">
        <f t="shared" si="6"/>
        <v>558000</v>
      </c>
      <c r="D100" s="49">
        <v>558000</v>
      </c>
      <c r="E100" s="49"/>
      <c r="F100" s="49"/>
      <c r="G100" s="49"/>
      <c r="H100" s="274">
        <v>707599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56"/>
      <c r="AD100" s="49"/>
      <c r="AE100" s="49"/>
      <c r="AF100" s="186"/>
      <c r="AI100" s="232">
        <v>558000</v>
      </c>
      <c r="AK100" s="342">
        <f t="shared" si="7"/>
        <v>0</v>
      </c>
    </row>
    <row r="101" spans="1:37" s="232" customFormat="1" ht="15.75">
      <c r="A101" s="41" t="s">
        <v>533</v>
      </c>
      <c r="B101" s="59" t="s">
        <v>228</v>
      </c>
      <c r="C101" s="49">
        <f t="shared" si="6"/>
        <v>558000</v>
      </c>
      <c r="D101" s="49">
        <v>558000</v>
      </c>
      <c r="E101" s="49"/>
      <c r="F101" s="49"/>
      <c r="G101" s="49"/>
      <c r="H101" s="274">
        <v>862975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6"/>
      <c r="AD101" s="49"/>
      <c r="AE101" s="49"/>
      <c r="AF101" s="186"/>
      <c r="AI101" s="232">
        <v>558000</v>
      </c>
      <c r="AK101" s="342">
        <f t="shared" si="7"/>
        <v>0</v>
      </c>
    </row>
    <row r="102" spans="1:37" s="232" customFormat="1" ht="15.75">
      <c r="A102" s="41" t="s">
        <v>534</v>
      </c>
      <c r="B102" s="59" t="s">
        <v>229</v>
      </c>
      <c r="C102" s="49">
        <f t="shared" si="6"/>
        <v>558000</v>
      </c>
      <c r="D102" s="49">
        <v>558000</v>
      </c>
      <c r="E102" s="49"/>
      <c r="F102" s="49"/>
      <c r="G102" s="49"/>
      <c r="H102" s="274">
        <v>651730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6"/>
      <c r="AD102" s="49"/>
      <c r="AE102" s="49"/>
      <c r="AF102" s="186"/>
      <c r="AI102" s="232">
        <v>558000</v>
      </c>
      <c r="AK102" s="342">
        <f t="shared" si="7"/>
        <v>0</v>
      </c>
    </row>
    <row r="103" spans="1:37" s="232" customFormat="1" ht="15.75">
      <c r="A103" s="41" t="s">
        <v>535</v>
      </c>
      <c r="B103" s="59" t="s">
        <v>230</v>
      </c>
      <c r="C103" s="49">
        <f t="shared" si="6"/>
        <v>837000</v>
      </c>
      <c r="D103" s="49">
        <v>837000</v>
      </c>
      <c r="E103" s="49"/>
      <c r="F103" s="49"/>
      <c r="G103" s="49"/>
      <c r="H103" s="274">
        <v>2945729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56"/>
      <c r="AD103" s="49"/>
      <c r="AE103" s="49"/>
      <c r="AF103" s="186"/>
      <c r="AI103" s="232">
        <v>837000</v>
      </c>
      <c r="AK103" s="342">
        <f t="shared" si="7"/>
        <v>0</v>
      </c>
    </row>
    <row r="104" spans="1:37" s="232" customFormat="1" ht="15.75">
      <c r="A104" s="41" t="s">
        <v>536</v>
      </c>
      <c r="B104" s="59" t="s">
        <v>231</v>
      </c>
      <c r="C104" s="49">
        <f t="shared" si="6"/>
        <v>334800</v>
      </c>
      <c r="D104" s="49">
        <v>334800</v>
      </c>
      <c r="E104" s="49"/>
      <c r="F104" s="49"/>
      <c r="G104" s="49"/>
      <c r="H104" s="274">
        <v>1826100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6"/>
      <c r="AD104" s="49"/>
      <c r="AE104" s="49"/>
      <c r="AF104" s="186"/>
      <c r="AI104" s="232">
        <v>334800</v>
      </c>
      <c r="AK104" s="342">
        <f t="shared" si="7"/>
        <v>0</v>
      </c>
    </row>
    <row r="105" spans="1:37" s="232" customFormat="1" ht="15.75">
      <c r="A105" s="41"/>
      <c r="B105" s="287" t="s">
        <v>1020</v>
      </c>
      <c r="C105" s="49">
        <f t="shared" si="6"/>
        <v>1794169</v>
      </c>
      <c r="D105" s="49"/>
      <c r="E105" s="49"/>
      <c r="F105" s="49"/>
      <c r="G105" s="49"/>
      <c r="H105" s="274"/>
      <c r="I105" s="49"/>
      <c r="J105" s="49"/>
      <c r="K105" s="300">
        <v>1</v>
      </c>
      <c r="L105" s="301">
        <v>1794169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6"/>
      <c r="AD105" s="49"/>
      <c r="AE105" s="49"/>
      <c r="AF105" s="186"/>
      <c r="AI105" s="232">
        <v>1794169</v>
      </c>
      <c r="AK105" s="342">
        <f t="shared" si="7"/>
        <v>0</v>
      </c>
    </row>
    <row r="106" spans="1:37" s="232" customFormat="1" ht="15.75">
      <c r="A106" s="41" t="s">
        <v>537</v>
      </c>
      <c r="B106" s="59" t="s">
        <v>232</v>
      </c>
      <c r="C106" s="49">
        <f t="shared" si="6"/>
        <v>1433948</v>
      </c>
      <c r="D106" s="49">
        <v>1433948</v>
      </c>
      <c r="E106" s="49"/>
      <c r="F106" s="274">
        <v>458863</v>
      </c>
      <c r="G106" s="274">
        <v>688295</v>
      </c>
      <c r="H106" s="274"/>
      <c r="I106" s="274">
        <v>289629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56"/>
      <c r="AD106" s="49"/>
      <c r="AE106" s="49"/>
      <c r="AF106" s="186"/>
      <c r="AI106" s="232">
        <v>1433948</v>
      </c>
      <c r="AK106" s="342">
        <f t="shared" si="7"/>
        <v>0</v>
      </c>
    </row>
    <row r="107" spans="1:37" s="232" customFormat="1" ht="15.75">
      <c r="A107" s="41" t="s">
        <v>538</v>
      </c>
      <c r="B107" s="59" t="s">
        <v>233</v>
      </c>
      <c r="C107" s="49">
        <f t="shared" si="6"/>
        <v>1719840</v>
      </c>
      <c r="D107" s="49"/>
      <c r="E107" s="49"/>
      <c r="F107" s="49"/>
      <c r="G107" s="49"/>
      <c r="H107" s="49"/>
      <c r="I107" s="49"/>
      <c r="J107" s="49"/>
      <c r="K107" s="45">
        <v>1</v>
      </c>
      <c r="L107" s="49">
        <v>1719840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6"/>
      <c r="AD107" s="49"/>
      <c r="AE107" s="49"/>
      <c r="AF107" s="186"/>
      <c r="AI107" s="232">
        <v>1719840</v>
      </c>
      <c r="AK107" s="342">
        <f t="shared" si="7"/>
        <v>0</v>
      </c>
    </row>
    <row r="108" spans="1:37" s="232" customFormat="1" ht="15.75">
      <c r="A108" s="41" t="s">
        <v>539</v>
      </c>
      <c r="B108" s="59" t="s">
        <v>234</v>
      </c>
      <c r="C108" s="49">
        <f t="shared" si="6"/>
        <v>1017875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313">
        <v>702.05</v>
      </c>
      <c r="N108" s="313">
        <v>1017875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56"/>
      <c r="AD108" s="49"/>
      <c r="AE108" s="49"/>
      <c r="AF108" s="186"/>
      <c r="AI108" s="232">
        <v>1017875</v>
      </c>
      <c r="AK108" s="342">
        <f t="shared" si="7"/>
        <v>0</v>
      </c>
    </row>
    <row r="109" spans="1:37" s="232" customFormat="1" ht="15.75">
      <c r="A109" s="41" t="s">
        <v>540</v>
      </c>
      <c r="B109" s="59" t="s">
        <v>235</v>
      </c>
      <c r="C109" s="49">
        <f t="shared" si="6"/>
        <v>1767881</v>
      </c>
      <c r="D109" s="49">
        <v>722300</v>
      </c>
      <c r="E109" s="49"/>
      <c r="F109" s="49"/>
      <c r="G109" s="49"/>
      <c r="H109" s="274">
        <v>729433</v>
      </c>
      <c r="I109" s="49"/>
      <c r="J109" s="49"/>
      <c r="K109" s="49"/>
      <c r="L109" s="49"/>
      <c r="M109" s="313">
        <v>671.8</v>
      </c>
      <c r="N109" s="313">
        <v>1045581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6"/>
      <c r="AD109" s="49"/>
      <c r="AE109" s="49"/>
      <c r="AF109" s="186"/>
      <c r="AI109" s="232">
        <v>1767881</v>
      </c>
      <c r="AK109" s="342">
        <f t="shared" si="7"/>
        <v>0</v>
      </c>
    </row>
    <row r="110" spans="1:37" s="232" customFormat="1" ht="15.75">
      <c r="A110" s="41" t="s">
        <v>541</v>
      </c>
      <c r="B110" s="59" t="s">
        <v>236</v>
      </c>
      <c r="C110" s="49">
        <f t="shared" si="6"/>
        <v>1959121</v>
      </c>
      <c r="D110" s="49">
        <v>722300</v>
      </c>
      <c r="E110" s="49"/>
      <c r="F110" s="49"/>
      <c r="G110" s="49"/>
      <c r="H110" s="274">
        <v>1037670</v>
      </c>
      <c r="I110" s="49"/>
      <c r="J110" s="49"/>
      <c r="K110" s="49"/>
      <c r="L110" s="49"/>
      <c r="M110" s="313">
        <v>795</v>
      </c>
      <c r="N110" s="313">
        <v>1236821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56"/>
      <c r="AD110" s="49"/>
      <c r="AE110" s="49"/>
      <c r="AF110" s="186"/>
      <c r="AI110" s="232">
        <v>1959121</v>
      </c>
      <c r="AK110" s="342">
        <f t="shared" si="7"/>
        <v>0</v>
      </c>
    </row>
    <row r="111" spans="1:37" s="232" customFormat="1" ht="15.75">
      <c r="A111" s="41" t="s">
        <v>542</v>
      </c>
      <c r="B111" s="59" t="s">
        <v>237</v>
      </c>
      <c r="C111" s="49">
        <f t="shared" si="6"/>
        <v>1531462</v>
      </c>
      <c r="D111" s="49">
        <v>722300</v>
      </c>
      <c r="E111" s="49"/>
      <c r="F111" s="49"/>
      <c r="G111" s="49"/>
      <c r="H111" s="274">
        <v>817514</v>
      </c>
      <c r="I111" s="49"/>
      <c r="J111" s="49"/>
      <c r="K111" s="49"/>
      <c r="L111" s="49"/>
      <c r="M111" s="49">
        <v>522</v>
      </c>
      <c r="N111" s="49">
        <v>809162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56"/>
      <c r="AD111" s="49"/>
      <c r="AE111" s="49"/>
      <c r="AF111" s="186"/>
      <c r="AI111" s="232">
        <v>1531462</v>
      </c>
      <c r="AK111" s="342">
        <f t="shared" si="7"/>
        <v>0</v>
      </c>
    </row>
    <row r="112" spans="1:37" s="232" customFormat="1" ht="15.75">
      <c r="A112" s="41" t="s">
        <v>543</v>
      </c>
      <c r="B112" s="59" t="s">
        <v>238</v>
      </c>
      <c r="C112" s="49">
        <f t="shared" si="6"/>
        <v>1014897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13">
        <v>651</v>
      </c>
      <c r="N112" s="313">
        <v>1014897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6"/>
      <c r="AD112" s="49"/>
      <c r="AE112" s="49"/>
      <c r="AF112" s="186"/>
      <c r="AI112" s="232">
        <v>1014897</v>
      </c>
      <c r="AK112" s="342">
        <f t="shared" si="7"/>
        <v>0</v>
      </c>
    </row>
    <row r="113" spans="1:37" s="232" customFormat="1" ht="15.75">
      <c r="A113" s="41" t="s">
        <v>544</v>
      </c>
      <c r="B113" s="59" t="s">
        <v>239</v>
      </c>
      <c r="C113" s="49">
        <f t="shared" si="6"/>
        <v>933830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313">
        <v>669.3</v>
      </c>
      <c r="N113" s="313">
        <v>933830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6"/>
      <c r="AD113" s="49"/>
      <c r="AE113" s="49"/>
      <c r="AF113" s="186"/>
      <c r="AI113" s="232">
        <v>933830</v>
      </c>
      <c r="AK113" s="342">
        <f t="shared" si="7"/>
        <v>0</v>
      </c>
    </row>
    <row r="114" spans="1:37" s="232" customFormat="1" ht="15.75">
      <c r="A114" s="41" t="s">
        <v>545</v>
      </c>
      <c r="B114" s="59" t="s">
        <v>240</v>
      </c>
      <c r="C114" s="49">
        <f t="shared" si="6"/>
        <v>984374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>
        <v>635.08</v>
      </c>
      <c r="N114" s="49">
        <v>984374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56"/>
      <c r="AD114" s="49"/>
      <c r="AE114" s="49"/>
      <c r="AF114" s="186"/>
      <c r="AI114" s="232">
        <v>984374</v>
      </c>
      <c r="AK114" s="342">
        <f t="shared" si="7"/>
        <v>0</v>
      </c>
    </row>
    <row r="115" spans="1:37" s="232" customFormat="1" ht="15.75">
      <c r="A115" s="277" t="s">
        <v>546</v>
      </c>
      <c r="B115" s="59" t="s">
        <v>241</v>
      </c>
      <c r="C115" s="49">
        <f t="shared" si="6"/>
        <v>1316105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278">
        <v>849.1</v>
      </c>
      <c r="N115" s="278">
        <v>1316105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6"/>
      <c r="AD115" s="49"/>
      <c r="AE115" s="49"/>
      <c r="AF115" s="186"/>
      <c r="AI115" s="232">
        <v>1329135</v>
      </c>
      <c r="AK115" s="342">
        <f t="shared" si="7"/>
        <v>13030</v>
      </c>
    </row>
    <row r="116" spans="1:37" s="232" customFormat="1" ht="15.75">
      <c r="A116" s="41" t="s">
        <v>547</v>
      </c>
      <c r="B116" s="59" t="s">
        <v>242</v>
      </c>
      <c r="C116" s="49">
        <f t="shared" si="6"/>
        <v>2047631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313">
        <v>850</v>
      </c>
      <c r="N116" s="313">
        <v>1527820</v>
      </c>
      <c r="O116" s="49"/>
      <c r="P116" s="49"/>
      <c r="Q116" s="49">
        <v>600</v>
      </c>
      <c r="R116" s="49">
        <v>519811</v>
      </c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6"/>
      <c r="AD116" s="49"/>
      <c r="AE116" s="49"/>
      <c r="AF116" s="186"/>
      <c r="AI116" s="232">
        <v>2047631</v>
      </c>
      <c r="AK116" s="342">
        <f t="shared" si="7"/>
        <v>0</v>
      </c>
    </row>
    <row r="117" spans="1:37" s="232" customFormat="1" ht="15.75">
      <c r="A117" s="41" t="s">
        <v>548</v>
      </c>
      <c r="B117" s="59" t="s">
        <v>243</v>
      </c>
      <c r="C117" s="49">
        <f t="shared" si="6"/>
        <v>7049985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313">
        <v>2124</v>
      </c>
      <c r="N117" s="313">
        <v>4096385</v>
      </c>
      <c r="O117" s="49"/>
      <c r="P117" s="49"/>
      <c r="Q117" s="49">
        <v>2840</v>
      </c>
      <c r="R117" s="49">
        <v>2953600</v>
      </c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56"/>
      <c r="AD117" s="49"/>
      <c r="AE117" s="49"/>
      <c r="AF117" s="186"/>
      <c r="AI117" s="232">
        <v>7049985</v>
      </c>
      <c r="AK117" s="342">
        <f t="shared" si="7"/>
        <v>0</v>
      </c>
    </row>
    <row r="118" spans="1:37" s="232" customFormat="1" ht="15.75">
      <c r="A118" s="41" t="s">
        <v>549</v>
      </c>
      <c r="B118" s="59" t="s">
        <v>244</v>
      </c>
      <c r="C118" s="49">
        <f t="shared" si="6"/>
        <v>3012870</v>
      </c>
      <c r="D118" s="49">
        <v>1951470</v>
      </c>
      <c r="E118" s="313">
        <v>155650</v>
      </c>
      <c r="F118" s="274">
        <v>243180</v>
      </c>
      <c r="G118" s="274">
        <v>364770</v>
      </c>
      <c r="H118" s="274">
        <v>674066</v>
      </c>
      <c r="I118" s="274">
        <v>519570</v>
      </c>
      <c r="J118" s="49"/>
      <c r="K118" s="49"/>
      <c r="L118" s="49"/>
      <c r="M118" s="49">
        <v>732</v>
      </c>
      <c r="N118" s="49">
        <v>1061400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6"/>
      <c r="AD118" s="49"/>
      <c r="AE118" s="49"/>
      <c r="AF118" s="186"/>
      <c r="AI118" s="232">
        <v>3012870</v>
      </c>
      <c r="AK118" s="342">
        <f t="shared" si="7"/>
        <v>0</v>
      </c>
    </row>
    <row r="119" spans="1:37" s="232" customFormat="1" ht="15.75">
      <c r="A119" s="41" t="s">
        <v>550</v>
      </c>
      <c r="B119" s="59" t="s">
        <v>245</v>
      </c>
      <c r="C119" s="49">
        <f t="shared" si="6"/>
        <v>870150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>
        <v>523</v>
      </c>
      <c r="N119" s="49">
        <v>810650</v>
      </c>
      <c r="O119" s="49"/>
      <c r="P119" s="49"/>
      <c r="Q119" s="49"/>
      <c r="R119" s="49"/>
      <c r="S119" s="49">
        <v>76</v>
      </c>
      <c r="T119" s="49">
        <v>59500</v>
      </c>
      <c r="U119" s="49"/>
      <c r="V119" s="49"/>
      <c r="W119" s="49"/>
      <c r="X119" s="49"/>
      <c r="Y119" s="49"/>
      <c r="Z119" s="49"/>
      <c r="AA119" s="49"/>
      <c r="AB119" s="49"/>
      <c r="AC119" s="56"/>
      <c r="AD119" s="49"/>
      <c r="AE119" s="49"/>
      <c r="AF119" s="186"/>
      <c r="AI119" s="232">
        <v>870150</v>
      </c>
      <c r="AK119" s="342">
        <f t="shared" si="7"/>
        <v>0</v>
      </c>
    </row>
    <row r="120" spans="1:37" s="232" customFormat="1" ht="15.75">
      <c r="A120" s="41" t="s">
        <v>551</v>
      </c>
      <c r="B120" s="60" t="s">
        <v>246</v>
      </c>
      <c r="C120" s="49">
        <f t="shared" si="6"/>
        <v>810650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>
        <v>523</v>
      </c>
      <c r="N120" s="49">
        <v>810650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6"/>
      <c r="AD120" s="49"/>
      <c r="AE120" s="49"/>
      <c r="AF120" s="186"/>
      <c r="AI120" s="232">
        <v>810650</v>
      </c>
      <c r="AK120" s="342">
        <f t="shared" si="7"/>
        <v>0</v>
      </c>
    </row>
    <row r="121" spans="1:37" s="232" customFormat="1" ht="15.75">
      <c r="A121" s="41" t="s">
        <v>552</v>
      </c>
      <c r="B121" s="60" t="s">
        <v>247</v>
      </c>
      <c r="C121" s="49">
        <f t="shared" si="6"/>
        <v>810650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>
        <v>474</v>
      </c>
      <c r="N121" s="49">
        <v>810650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6"/>
      <c r="AD121" s="49"/>
      <c r="AE121" s="49"/>
      <c r="AF121" s="186"/>
      <c r="AI121" s="232">
        <v>810650</v>
      </c>
      <c r="AK121" s="342">
        <f t="shared" si="7"/>
        <v>0</v>
      </c>
    </row>
    <row r="122" spans="1:37" s="232" customFormat="1" ht="15.75">
      <c r="A122" s="41" t="s">
        <v>553</v>
      </c>
      <c r="B122" s="59" t="s">
        <v>248</v>
      </c>
      <c r="C122" s="49">
        <f t="shared" si="6"/>
        <v>1619163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313">
        <v>1050</v>
      </c>
      <c r="N122" s="313">
        <v>1619163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56"/>
      <c r="AD122" s="49"/>
      <c r="AE122" s="49"/>
      <c r="AF122" s="186"/>
      <c r="AI122" s="232">
        <v>1619163</v>
      </c>
      <c r="AK122" s="342">
        <f t="shared" si="7"/>
        <v>0</v>
      </c>
    </row>
    <row r="123" spans="1:37" s="232" customFormat="1" ht="15.75">
      <c r="A123" s="41" t="s">
        <v>554</v>
      </c>
      <c r="B123" s="59" t="s">
        <v>249</v>
      </c>
      <c r="C123" s="49">
        <f t="shared" si="6"/>
        <v>2245684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>
        <v>2055.8</v>
      </c>
      <c r="R123" s="50">
        <v>2245684</v>
      </c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56"/>
      <c r="AD123" s="49"/>
      <c r="AE123" s="49"/>
      <c r="AF123" s="186"/>
      <c r="AI123" s="232">
        <v>2287267</v>
      </c>
      <c r="AK123" s="342">
        <f t="shared" si="7"/>
        <v>41583</v>
      </c>
    </row>
    <row r="124" spans="1:37" s="232" customFormat="1" ht="15.75">
      <c r="A124" s="277" t="s">
        <v>555</v>
      </c>
      <c r="B124" s="59" t="s">
        <v>250</v>
      </c>
      <c r="C124" s="49">
        <f t="shared" si="6"/>
        <v>466550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278">
        <v>270</v>
      </c>
      <c r="N124" s="278">
        <v>466550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56"/>
      <c r="AD124" s="49"/>
      <c r="AE124" s="49"/>
      <c r="AF124" s="186"/>
      <c r="AI124" s="232">
        <v>471169</v>
      </c>
      <c r="AK124" s="342">
        <f t="shared" si="7"/>
        <v>4619</v>
      </c>
    </row>
    <row r="125" spans="1:37" s="232" customFormat="1" ht="15.75">
      <c r="A125" s="41" t="s">
        <v>556</v>
      </c>
      <c r="B125" s="59" t="s">
        <v>251</v>
      </c>
      <c r="C125" s="49">
        <f t="shared" si="6"/>
        <v>1251610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313">
        <v>913.6</v>
      </c>
      <c r="N125" s="313">
        <v>1251610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56"/>
      <c r="AD125" s="49"/>
      <c r="AE125" s="49"/>
      <c r="AF125" s="186"/>
      <c r="AI125" s="232">
        <v>1251610</v>
      </c>
      <c r="AK125" s="342">
        <f t="shared" si="7"/>
        <v>0</v>
      </c>
    </row>
    <row r="126" spans="1:37" s="232" customFormat="1" ht="15.75">
      <c r="A126" s="41" t="s">
        <v>557</v>
      </c>
      <c r="B126" s="60" t="s">
        <v>252</v>
      </c>
      <c r="C126" s="49">
        <f t="shared" si="6"/>
        <v>3351500</v>
      </c>
      <c r="D126" s="49">
        <v>3351500</v>
      </c>
      <c r="E126" s="49"/>
      <c r="F126" s="274">
        <v>425383</v>
      </c>
      <c r="G126" s="274">
        <v>298421</v>
      </c>
      <c r="H126" s="274">
        <v>1019350</v>
      </c>
      <c r="I126" s="274">
        <v>817142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56"/>
      <c r="AD126" s="49"/>
      <c r="AE126" s="49"/>
      <c r="AF126" s="186"/>
      <c r="AI126" s="232">
        <v>3351500</v>
      </c>
      <c r="AK126" s="342">
        <f t="shared" si="7"/>
        <v>0</v>
      </c>
    </row>
    <row r="127" spans="1:37" s="232" customFormat="1" ht="15.75">
      <c r="A127" s="41" t="s">
        <v>558</v>
      </c>
      <c r="B127" s="60" t="s">
        <v>253</v>
      </c>
      <c r="C127" s="49">
        <f t="shared" si="6"/>
        <v>1305800</v>
      </c>
      <c r="D127" s="49">
        <v>1305800</v>
      </c>
      <c r="E127" s="49"/>
      <c r="F127" s="49"/>
      <c r="G127" s="49"/>
      <c r="H127" s="274">
        <v>914060</v>
      </c>
      <c r="I127" s="274">
        <v>816623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56"/>
      <c r="AD127" s="49"/>
      <c r="AE127" s="49"/>
      <c r="AF127" s="186"/>
      <c r="AI127" s="232">
        <v>1305800</v>
      </c>
      <c r="AK127" s="342">
        <f t="shared" si="7"/>
        <v>0</v>
      </c>
    </row>
    <row r="128" spans="1:37" s="232" customFormat="1" ht="15.75">
      <c r="A128" s="41" t="s">
        <v>559</v>
      </c>
      <c r="B128" s="60" t="s">
        <v>254</v>
      </c>
      <c r="C128" s="49">
        <f t="shared" si="6"/>
        <v>1305800</v>
      </c>
      <c r="D128" s="49">
        <v>1305800</v>
      </c>
      <c r="E128" s="49"/>
      <c r="F128" s="49"/>
      <c r="G128" s="49"/>
      <c r="H128" s="274">
        <v>914060</v>
      </c>
      <c r="I128" s="274">
        <v>816623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56"/>
      <c r="AD128" s="49"/>
      <c r="AE128" s="49"/>
      <c r="AF128" s="186"/>
      <c r="AI128" s="232">
        <v>1305800</v>
      </c>
      <c r="AK128" s="342">
        <f t="shared" si="7"/>
        <v>0</v>
      </c>
    </row>
    <row r="129" spans="1:37" s="232" customFormat="1" ht="15.75">
      <c r="A129" s="95" t="s">
        <v>560</v>
      </c>
      <c r="B129" s="109" t="s">
        <v>255</v>
      </c>
      <c r="C129" s="49">
        <f t="shared" si="6"/>
        <v>1305800</v>
      </c>
      <c r="D129" s="49">
        <v>1305800</v>
      </c>
      <c r="E129" s="98"/>
      <c r="F129" s="98"/>
      <c r="G129" s="98"/>
      <c r="H129" s="276">
        <v>914060</v>
      </c>
      <c r="I129" s="276">
        <v>816623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9"/>
      <c r="AD129" s="98"/>
      <c r="AE129" s="98"/>
      <c r="AF129" s="186"/>
      <c r="AI129" s="232">
        <v>1305800</v>
      </c>
      <c r="AK129" s="342">
        <f t="shared" si="7"/>
        <v>0</v>
      </c>
    </row>
    <row r="130" spans="1:37" s="234" customFormat="1" ht="15.75">
      <c r="A130" s="610" t="s">
        <v>77</v>
      </c>
      <c r="B130" s="610"/>
      <c r="C130" s="50">
        <f>SUM(C74:C129)</f>
        <v>101870403</v>
      </c>
      <c r="D130" s="50">
        <f aca="true" t="shared" si="8" ref="D130:AD130">SUM(D74:D129)</f>
        <v>26957627</v>
      </c>
      <c r="E130" s="50">
        <f t="shared" si="8"/>
        <v>989890</v>
      </c>
      <c r="F130" s="50">
        <f t="shared" si="8"/>
        <v>2278711</v>
      </c>
      <c r="G130" s="50">
        <f t="shared" si="8"/>
        <v>4144911</v>
      </c>
      <c r="H130" s="50">
        <f t="shared" si="8"/>
        <v>21596252</v>
      </c>
      <c r="I130" s="50">
        <f t="shared" si="8"/>
        <v>5533073</v>
      </c>
      <c r="J130" s="50"/>
      <c r="K130" s="50">
        <f t="shared" si="8"/>
        <v>2</v>
      </c>
      <c r="L130" s="50">
        <f t="shared" si="8"/>
        <v>3514009</v>
      </c>
      <c r="M130" s="50">
        <f t="shared" si="8"/>
        <v>27401.609999999997</v>
      </c>
      <c r="N130" s="50">
        <f t="shared" si="8"/>
        <v>43192198</v>
      </c>
      <c r="O130" s="50"/>
      <c r="P130" s="50"/>
      <c r="Q130" s="50">
        <f t="shared" si="8"/>
        <v>24827.2</v>
      </c>
      <c r="R130" s="50">
        <f t="shared" si="8"/>
        <v>28125674</v>
      </c>
      <c r="S130" s="50">
        <f t="shared" si="8"/>
        <v>76</v>
      </c>
      <c r="T130" s="50">
        <f t="shared" si="8"/>
        <v>59500</v>
      </c>
      <c r="U130" s="50">
        <f t="shared" si="8"/>
        <v>1</v>
      </c>
      <c r="V130" s="50">
        <f t="shared" si="8"/>
        <v>21395</v>
      </c>
      <c r="W130" s="50"/>
      <c r="X130" s="50"/>
      <c r="Y130" s="50"/>
      <c r="Z130" s="50"/>
      <c r="AA130" s="50"/>
      <c r="AB130" s="50"/>
      <c r="AC130" s="50">
        <f t="shared" si="8"/>
        <v>0</v>
      </c>
      <c r="AD130" s="50">
        <f t="shared" si="8"/>
        <v>0</v>
      </c>
      <c r="AE130" s="50"/>
      <c r="AF130" s="187"/>
      <c r="AI130" s="234">
        <v>101975188</v>
      </c>
      <c r="AK130" s="342">
        <f t="shared" si="7"/>
        <v>104785</v>
      </c>
    </row>
    <row r="131" spans="1:32" s="234" customFormat="1" ht="15.75">
      <c r="A131" s="235" t="s">
        <v>31</v>
      </c>
      <c r="B131" s="236"/>
      <c r="C131" s="237"/>
      <c r="D131" s="237"/>
      <c r="E131" s="237"/>
      <c r="F131" s="237"/>
      <c r="G131" s="237"/>
      <c r="H131" s="237"/>
      <c r="I131" s="237"/>
      <c r="J131" s="237"/>
      <c r="K131" s="236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01"/>
      <c r="AD131" s="237"/>
      <c r="AE131" s="238"/>
      <c r="AF131" s="233"/>
    </row>
    <row r="132" spans="1:32" s="232" customFormat="1" ht="15.75">
      <c r="A132" s="205" t="s">
        <v>561</v>
      </c>
      <c r="B132" s="239" t="s">
        <v>256</v>
      </c>
      <c r="C132" s="193">
        <f aca="true" t="shared" si="9" ref="C132:C145">D132+L132+N132+P132+R132+T132+V132+AC132</f>
        <v>1336075</v>
      </c>
      <c r="D132" s="207"/>
      <c r="E132" s="207"/>
      <c r="F132" s="207"/>
      <c r="G132" s="207"/>
      <c r="H132" s="207"/>
      <c r="I132" s="207"/>
      <c r="J132" s="207"/>
      <c r="K132" s="240"/>
      <c r="L132" s="207"/>
      <c r="M132" s="207"/>
      <c r="N132" s="207"/>
      <c r="O132" s="207"/>
      <c r="P132" s="225"/>
      <c r="Q132" s="207">
        <v>1372</v>
      </c>
      <c r="R132" s="289">
        <v>1336075</v>
      </c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8"/>
      <c r="AD132" s="207"/>
      <c r="AE132" s="207"/>
      <c r="AF132" s="231"/>
    </row>
    <row r="133" spans="1:32" s="232" customFormat="1" ht="15.75">
      <c r="A133" s="209" t="s">
        <v>562</v>
      </c>
      <c r="B133" s="241" t="s">
        <v>257</v>
      </c>
      <c r="C133" s="193">
        <f t="shared" si="9"/>
        <v>3129128</v>
      </c>
      <c r="D133" s="193"/>
      <c r="E133" s="193"/>
      <c r="F133" s="193"/>
      <c r="G133" s="193"/>
      <c r="H133" s="193"/>
      <c r="I133" s="193"/>
      <c r="J133" s="193"/>
      <c r="K133" s="242"/>
      <c r="L133" s="193"/>
      <c r="M133" s="193">
        <v>991</v>
      </c>
      <c r="N133" s="193">
        <v>1410600</v>
      </c>
      <c r="O133" s="193"/>
      <c r="P133" s="227"/>
      <c r="Q133" s="193">
        <v>1683</v>
      </c>
      <c r="R133" s="193">
        <v>1718528</v>
      </c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212"/>
      <c r="AD133" s="193"/>
      <c r="AE133" s="193"/>
      <c r="AF133" s="231"/>
    </row>
    <row r="134" spans="1:32" s="232" customFormat="1" ht="15.75">
      <c r="A134" s="209" t="s">
        <v>563</v>
      </c>
      <c r="B134" s="241" t="s">
        <v>258</v>
      </c>
      <c r="C134" s="193">
        <f t="shared" si="9"/>
        <v>2619156</v>
      </c>
      <c r="D134" s="193"/>
      <c r="E134" s="193"/>
      <c r="F134" s="193"/>
      <c r="G134" s="193"/>
      <c r="H134" s="193"/>
      <c r="I134" s="193"/>
      <c r="J134" s="193"/>
      <c r="K134" s="242"/>
      <c r="L134" s="193"/>
      <c r="M134" s="193">
        <v>810</v>
      </c>
      <c r="N134" s="193">
        <v>1108934</v>
      </c>
      <c r="O134" s="193"/>
      <c r="P134" s="227"/>
      <c r="Q134" s="193">
        <v>1479</v>
      </c>
      <c r="R134" s="193">
        <v>1510222</v>
      </c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212"/>
      <c r="AD134" s="193"/>
      <c r="AE134" s="193"/>
      <c r="AF134" s="231"/>
    </row>
    <row r="135" spans="1:32" s="232" customFormat="1" ht="15.75">
      <c r="A135" s="209" t="s">
        <v>564</v>
      </c>
      <c r="B135" s="241" t="s">
        <v>259</v>
      </c>
      <c r="C135" s="193">
        <f t="shared" si="9"/>
        <v>3116988</v>
      </c>
      <c r="D135" s="193"/>
      <c r="E135" s="193"/>
      <c r="F135" s="193"/>
      <c r="G135" s="193"/>
      <c r="H135" s="193"/>
      <c r="I135" s="193"/>
      <c r="J135" s="193"/>
      <c r="K135" s="242"/>
      <c r="L135" s="193"/>
      <c r="M135" s="193"/>
      <c r="N135" s="193"/>
      <c r="O135" s="193"/>
      <c r="P135" s="227"/>
      <c r="Q135" s="193">
        <v>3181</v>
      </c>
      <c r="R135" s="290">
        <v>3116988</v>
      </c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212"/>
      <c r="AD135" s="193"/>
      <c r="AE135" s="193"/>
      <c r="AF135" s="231"/>
    </row>
    <row r="136" spans="1:32" s="232" customFormat="1" ht="15.75">
      <c r="A136" s="209" t="s">
        <v>565</v>
      </c>
      <c r="B136" s="241" t="s">
        <v>260</v>
      </c>
      <c r="C136" s="193">
        <f t="shared" si="9"/>
        <v>3138522</v>
      </c>
      <c r="D136" s="193"/>
      <c r="E136" s="193"/>
      <c r="F136" s="193"/>
      <c r="G136" s="193"/>
      <c r="H136" s="193"/>
      <c r="I136" s="193"/>
      <c r="J136" s="193"/>
      <c r="K136" s="242"/>
      <c r="L136" s="193"/>
      <c r="M136" s="193"/>
      <c r="N136" s="193"/>
      <c r="O136" s="193"/>
      <c r="P136" s="227"/>
      <c r="Q136" s="193">
        <v>3174</v>
      </c>
      <c r="R136" s="193">
        <v>3138522</v>
      </c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212"/>
      <c r="AD136" s="193"/>
      <c r="AE136" s="193"/>
      <c r="AF136" s="231"/>
    </row>
    <row r="137" spans="1:32" s="232" customFormat="1" ht="15.75">
      <c r="A137" s="209" t="s">
        <v>566</v>
      </c>
      <c r="B137" s="241" t="s">
        <v>261</v>
      </c>
      <c r="C137" s="193">
        <f t="shared" si="9"/>
        <v>2830617</v>
      </c>
      <c r="D137" s="193"/>
      <c r="E137" s="193"/>
      <c r="F137" s="193"/>
      <c r="G137" s="193"/>
      <c r="H137" s="193"/>
      <c r="I137" s="193"/>
      <c r="J137" s="193"/>
      <c r="K137" s="242"/>
      <c r="L137" s="193"/>
      <c r="M137" s="193"/>
      <c r="N137" s="193"/>
      <c r="O137" s="193"/>
      <c r="P137" s="227"/>
      <c r="Q137" s="193">
        <v>1922</v>
      </c>
      <c r="R137" s="193">
        <v>2830617</v>
      </c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212"/>
      <c r="AD137" s="193"/>
      <c r="AE137" s="193"/>
      <c r="AF137" s="231"/>
    </row>
    <row r="138" spans="1:32" s="232" customFormat="1" ht="15.75">
      <c r="A138" s="209" t="s">
        <v>567</v>
      </c>
      <c r="B138" s="241" t="s">
        <v>262</v>
      </c>
      <c r="C138" s="193">
        <f t="shared" si="9"/>
        <v>1227029</v>
      </c>
      <c r="D138" s="193"/>
      <c r="E138" s="193"/>
      <c r="F138" s="193"/>
      <c r="G138" s="193"/>
      <c r="H138" s="193"/>
      <c r="I138" s="193"/>
      <c r="J138" s="193"/>
      <c r="K138" s="242"/>
      <c r="L138" s="193"/>
      <c r="M138" s="193"/>
      <c r="N138" s="193"/>
      <c r="O138" s="193"/>
      <c r="P138" s="227"/>
      <c r="Q138" s="193">
        <v>1250</v>
      </c>
      <c r="R138" s="193">
        <v>1227029</v>
      </c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212"/>
      <c r="AD138" s="193"/>
      <c r="AE138" s="193"/>
      <c r="AF138" s="231"/>
    </row>
    <row r="139" spans="1:32" s="232" customFormat="1" ht="15.75">
      <c r="A139" s="209" t="s">
        <v>568</v>
      </c>
      <c r="B139" s="241" t="s">
        <v>263</v>
      </c>
      <c r="C139" s="193">
        <f t="shared" si="9"/>
        <v>1426859</v>
      </c>
      <c r="D139" s="193"/>
      <c r="E139" s="193"/>
      <c r="F139" s="193"/>
      <c r="G139" s="193"/>
      <c r="H139" s="193"/>
      <c r="I139" s="193"/>
      <c r="J139" s="193"/>
      <c r="K139" s="242"/>
      <c r="L139" s="193"/>
      <c r="M139" s="193"/>
      <c r="N139" s="193"/>
      <c r="O139" s="193"/>
      <c r="P139" s="227"/>
      <c r="Q139" s="193">
        <v>1640</v>
      </c>
      <c r="R139" s="193">
        <v>1426859</v>
      </c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212"/>
      <c r="AD139" s="193"/>
      <c r="AE139" s="193"/>
      <c r="AF139" s="231"/>
    </row>
    <row r="140" spans="1:32" s="232" customFormat="1" ht="15.75">
      <c r="A140" s="209" t="s">
        <v>569</v>
      </c>
      <c r="B140" s="241" t="s">
        <v>264</v>
      </c>
      <c r="C140" s="193">
        <f t="shared" si="9"/>
        <v>1528047</v>
      </c>
      <c r="D140" s="193"/>
      <c r="E140" s="193"/>
      <c r="F140" s="193"/>
      <c r="G140" s="193"/>
      <c r="H140" s="193"/>
      <c r="I140" s="193"/>
      <c r="J140" s="193"/>
      <c r="K140" s="242"/>
      <c r="L140" s="193"/>
      <c r="M140" s="193"/>
      <c r="N140" s="193"/>
      <c r="O140" s="193"/>
      <c r="P140" s="227"/>
      <c r="Q140" s="193">
        <v>1710</v>
      </c>
      <c r="R140" s="193">
        <v>1528047</v>
      </c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212"/>
      <c r="AD140" s="193"/>
      <c r="AE140" s="193"/>
      <c r="AF140" s="231"/>
    </row>
    <row r="141" spans="1:32" s="232" customFormat="1" ht="15.75">
      <c r="A141" s="209" t="s">
        <v>570</v>
      </c>
      <c r="B141" s="241" t="s">
        <v>942</v>
      </c>
      <c r="C141" s="193">
        <f t="shared" si="9"/>
        <v>511280</v>
      </c>
      <c r="D141" s="193">
        <f>SUM(E141:J141)</f>
        <v>511280</v>
      </c>
      <c r="E141" s="193"/>
      <c r="F141" s="218">
        <v>195458</v>
      </c>
      <c r="G141" s="193"/>
      <c r="H141" s="218">
        <v>315822</v>
      </c>
      <c r="I141" s="193"/>
      <c r="J141" s="193"/>
      <c r="K141" s="242"/>
      <c r="L141" s="193"/>
      <c r="M141" s="193"/>
      <c r="N141" s="193"/>
      <c r="O141" s="193"/>
      <c r="P141" s="227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212"/>
      <c r="AD141" s="193"/>
      <c r="AE141" s="193"/>
      <c r="AF141" s="231"/>
    </row>
    <row r="142" spans="1:32" s="232" customFormat="1" ht="15.75">
      <c r="A142" s="209" t="s">
        <v>571</v>
      </c>
      <c r="B142" s="241" t="s">
        <v>267</v>
      </c>
      <c r="C142" s="193">
        <f t="shared" si="9"/>
        <v>784973</v>
      </c>
      <c r="D142" s="193"/>
      <c r="E142" s="193"/>
      <c r="F142" s="193"/>
      <c r="G142" s="193"/>
      <c r="H142" s="193"/>
      <c r="I142" s="193"/>
      <c r="J142" s="193"/>
      <c r="K142" s="242"/>
      <c r="L142" s="193"/>
      <c r="M142" s="193">
        <v>944</v>
      </c>
      <c r="N142" s="218">
        <v>784973</v>
      </c>
      <c r="O142" s="193"/>
      <c r="P142" s="227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212"/>
      <c r="AD142" s="193"/>
      <c r="AE142" s="193"/>
      <c r="AF142" s="231"/>
    </row>
    <row r="143" spans="1:32" s="232" customFormat="1" ht="15.75">
      <c r="A143" s="209" t="s">
        <v>572</v>
      </c>
      <c r="B143" s="241" t="s">
        <v>477</v>
      </c>
      <c r="C143" s="193">
        <f t="shared" si="9"/>
        <v>1070034</v>
      </c>
      <c r="D143" s="193"/>
      <c r="E143" s="193"/>
      <c r="F143" s="193"/>
      <c r="G143" s="193"/>
      <c r="H143" s="193"/>
      <c r="I143" s="193"/>
      <c r="J143" s="193"/>
      <c r="K143" s="242"/>
      <c r="L143" s="193"/>
      <c r="M143" s="193">
        <v>600</v>
      </c>
      <c r="N143" s="218">
        <v>1070034</v>
      </c>
      <c r="O143" s="193"/>
      <c r="P143" s="227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212"/>
      <c r="AD143" s="193"/>
      <c r="AE143" s="193"/>
      <c r="AF143" s="231"/>
    </row>
    <row r="144" spans="1:32" s="232" customFormat="1" ht="15.75">
      <c r="A144" s="209" t="s">
        <v>573</v>
      </c>
      <c r="B144" s="241" t="s">
        <v>265</v>
      </c>
      <c r="C144" s="193">
        <f t="shared" si="9"/>
        <v>198826</v>
      </c>
      <c r="D144" s="193">
        <f aca="true" t="shared" si="10" ref="D144:D193">SUM(E144:J144)</f>
        <v>198826</v>
      </c>
      <c r="E144" s="193"/>
      <c r="F144" s="193"/>
      <c r="G144" s="218">
        <v>198826</v>
      </c>
      <c r="H144" s="193"/>
      <c r="I144" s="193"/>
      <c r="J144" s="193"/>
      <c r="K144" s="242"/>
      <c r="L144" s="193"/>
      <c r="M144" s="193"/>
      <c r="N144" s="193"/>
      <c r="O144" s="193"/>
      <c r="P144" s="227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212"/>
      <c r="AD144" s="193"/>
      <c r="AE144" s="193"/>
      <c r="AF144" s="231"/>
    </row>
    <row r="145" spans="1:32" s="232" customFormat="1" ht="15.75">
      <c r="A145" s="213" t="s">
        <v>574</v>
      </c>
      <c r="B145" s="243" t="s">
        <v>266</v>
      </c>
      <c r="C145" s="193">
        <f t="shared" si="9"/>
        <v>468498</v>
      </c>
      <c r="D145" s="215">
        <f t="shared" si="10"/>
        <v>204671</v>
      </c>
      <c r="E145" s="215"/>
      <c r="F145" s="288">
        <v>204671</v>
      </c>
      <c r="G145" s="215"/>
      <c r="H145" s="215"/>
      <c r="I145" s="215"/>
      <c r="J145" s="215"/>
      <c r="K145" s="244"/>
      <c r="L145" s="215"/>
      <c r="M145" s="215"/>
      <c r="N145" s="215"/>
      <c r="O145" s="215"/>
      <c r="P145" s="229"/>
      <c r="Q145" s="215">
        <v>1123</v>
      </c>
      <c r="R145" s="215">
        <v>263827</v>
      </c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7"/>
      <c r="AD145" s="215"/>
      <c r="AE145" s="215"/>
      <c r="AF145" s="231"/>
    </row>
    <row r="146" spans="1:32" s="234" customFormat="1" ht="15.75">
      <c r="A146" s="611" t="s">
        <v>78</v>
      </c>
      <c r="B146" s="611"/>
      <c r="C146" s="218">
        <f>SUM(C132:C145)</f>
        <v>23386032</v>
      </c>
      <c r="D146" s="218">
        <f>SUM(D132:D145)</f>
        <v>914777</v>
      </c>
      <c r="E146" s="218"/>
      <c r="F146" s="218">
        <f>SUM(F132:F145)</f>
        <v>400129</v>
      </c>
      <c r="G146" s="218">
        <f>SUM(G132:G145)</f>
        <v>198826</v>
      </c>
      <c r="H146" s="218">
        <f>SUM(H132:H145)</f>
        <v>315822</v>
      </c>
      <c r="I146" s="218"/>
      <c r="J146" s="218"/>
      <c r="K146" s="218"/>
      <c r="L146" s="218"/>
      <c r="M146" s="218">
        <f>SUM(M132:M145)</f>
        <v>3345</v>
      </c>
      <c r="N146" s="218">
        <f>SUM(N132:N145)</f>
        <v>4374541</v>
      </c>
      <c r="O146" s="218"/>
      <c r="P146" s="218"/>
      <c r="Q146" s="218">
        <f>SUM(Q132:Q145)</f>
        <v>18534</v>
      </c>
      <c r="R146" s="218">
        <f>SUM(R132:R145)</f>
        <v>18096714</v>
      </c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33"/>
    </row>
    <row r="147" spans="1:32" s="234" customFormat="1" ht="15.75">
      <c r="A147" s="626" t="s">
        <v>35</v>
      </c>
      <c r="B147" s="627"/>
      <c r="C147" s="237"/>
      <c r="D147" s="237"/>
      <c r="E147" s="237"/>
      <c r="F147" s="237"/>
      <c r="G147" s="237"/>
      <c r="H147" s="237"/>
      <c r="I147" s="237"/>
      <c r="J147" s="237"/>
      <c r="K147" s="245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01"/>
      <c r="AD147" s="237"/>
      <c r="AE147" s="238"/>
      <c r="AF147" s="233"/>
    </row>
    <row r="148" spans="1:32" s="232" customFormat="1" ht="15.75">
      <c r="A148" s="205" t="s">
        <v>575</v>
      </c>
      <c r="B148" s="206" t="s">
        <v>268</v>
      </c>
      <c r="C148" s="193">
        <f aca="true" t="shared" si="11" ref="C148:C161">D148+L148+N148+P148+R148+T148+V148+AC148</f>
        <v>228628</v>
      </c>
      <c r="D148" s="207">
        <f t="shared" si="10"/>
        <v>228628</v>
      </c>
      <c r="E148" s="207">
        <v>228628</v>
      </c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8"/>
      <c r="AD148" s="207"/>
      <c r="AE148" s="207"/>
      <c r="AF148" s="231"/>
    </row>
    <row r="149" spans="1:32" s="232" customFormat="1" ht="15.75">
      <c r="A149" s="209" t="s">
        <v>576</v>
      </c>
      <c r="B149" s="210" t="s">
        <v>269</v>
      </c>
      <c r="C149" s="193">
        <f t="shared" si="11"/>
        <v>2340165</v>
      </c>
      <c r="D149" s="193">
        <f t="shared" si="10"/>
        <v>2340165</v>
      </c>
      <c r="E149" s="193"/>
      <c r="F149" s="193"/>
      <c r="G149" s="193"/>
      <c r="H149" s="193">
        <v>2340165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212"/>
      <c r="AD149" s="193"/>
      <c r="AE149" s="193"/>
      <c r="AF149" s="231"/>
    </row>
    <row r="150" spans="1:32" s="232" customFormat="1" ht="15.75">
      <c r="A150" s="209" t="s">
        <v>577</v>
      </c>
      <c r="B150" s="210" t="s">
        <v>270</v>
      </c>
      <c r="C150" s="193">
        <f t="shared" si="11"/>
        <v>1845900</v>
      </c>
      <c r="D150" s="193"/>
      <c r="E150" s="193"/>
      <c r="F150" s="193"/>
      <c r="G150" s="193"/>
      <c r="H150" s="193"/>
      <c r="I150" s="193"/>
      <c r="J150" s="193"/>
      <c r="K150" s="193"/>
      <c r="L150" s="193"/>
      <c r="M150" s="193">
        <v>642</v>
      </c>
      <c r="N150" s="193">
        <v>995100</v>
      </c>
      <c r="O150" s="193"/>
      <c r="P150" s="193"/>
      <c r="Q150" s="193">
        <v>720</v>
      </c>
      <c r="R150" s="193">
        <v>748800</v>
      </c>
      <c r="S150" s="193">
        <v>120</v>
      </c>
      <c r="T150" s="193">
        <v>102000</v>
      </c>
      <c r="U150" s="193"/>
      <c r="V150" s="193"/>
      <c r="W150" s="193"/>
      <c r="X150" s="193"/>
      <c r="Y150" s="193"/>
      <c r="Z150" s="193"/>
      <c r="AA150" s="193"/>
      <c r="AB150" s="193"/>
      <c r="AC150" s="212"/>
      <c r="AD150" s="193"/>
      <c r="AE150" s="193"/>
      <c r="AF150" s="231"/>
    </row>
    <row r="151" spans="1:32" s="232" customFormat="1" ht="15.75">
      <c r="A151" s="209" t="s">
        <v>578</v>
      </c>
      <c r="B151" s="210" t="s">
        <v>271</v>
      </c>
      <c r="C151" s="193">
        <f t="shared" si="11"/>
        <v>1119180</v>
      </c>
      <c r="D151" s="193">
        <f t="shared" si="10"/>
        <v>124080</v>
      </c>
      <c r="E151" s="193"/>
      <c r="F151" s="193"/>
      <c r="G151" s="193"/>
      <c r="H151" s="278">
        <v>124080</v>
      </c>
      <c r="I151" s="193"/>
      <c r="J151" s="193"/>
      <c r="K151" s="193"/>
      <c r="L151" s="193"/>
      <c r="M151" s="193">
        <v>642</v>
      </c>
      <c r="N151" s="193">
        <v>995100</v>
      </c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212"/>
      <c r="AD151" s="193"/>
      <c r="AE151" s="193"/>
      <c r="AF151" s="231"/>
    </row>
    <row r="152" spans="1:32" s="232" customFormat="1" ht="15.75">
      <c r="A152" s="209" t="s">
        <v>579</v>
      </c>
      <c r="B152" s="210" t="s">
        <v>272</v>
      </c>
      <c r="C152" s="193">
        <f t="shared" si="11"/>
        <v>990450</v>
      </c>
      <c r="D152" s="193"/>
      <c r="E152" s="193"/>
      <c r="F152" s="193"/>
      <c r="G152" s="193"/>
      <c r="H152" s="193"/>
      <c r="I152" s="193"/>
      <c r="J152" s="193"/>
      <c r="K152" s="193"/>
      <c r="L152" s="193"/>
      <c r="M152" s="193">
        <v>639</v>
      </c>
      <c r="N152" s="193">
        <v>990450</v>
      </c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212"/>
      <c r="AD152" s="193"/>
      <c r="AE152" s="193"/>
      <c r="AF152" s="231"/>
    </row>
    <row r="153" spans="1:32" s="232" customFormat="1" ht="15.75">
      <c r="A153" s="209" t="s">
        <v>580</v>
      </c>
      <c r="B153" s="210" t="s">
        <v>273</v>
      </c>
      <c r="C153" s="193">
        <f t="shared" si="11"/>
        <v>937532</v>
      </c>
      <c r="D153" s="193">
        <f t="shared" si="10"/>
        <v>937532</v>
      </c>
      <c r="E153" s="193"/>
      <c r="F153" s="193"/>
      <c r="G153" s="193"/>
      <c r="H153" s="193">
        <v>576092</v>
      </c>
      <c r="I153" s="193">
        <v>361440</v>
      </c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212"/>
      <c r="AD153" s="193"/>
      <c r="AE153" s="193"/>
      <c r="AF153" s="231"/>
    </row>
    <row r="154" spans="1:32" s="232" customFormat="1" ht="15.75">
      <c r="A154" s="209" t="s">
        <v>581</v>
      </c>
      <c r="B154" s="210" t="s">
        <v>274</v>
      </c>
      <c r="C154" s="193">
        <f t="shared" si="11"/>
        <v>3232662</v>
      </c>
      <c r="D154" s="193">
        <f t="shared" si="10"/>
        <v>401600</v>
      </c>
      <c r="E154" s="193"/>
      <c r="F154" s="193"/>
      <c r="G154" s="193"/>
      <c r="H154" s="193"/>
      <c r="I154" s="193">
        <v>401600</v>
      </c>
      <c r="J154" s="193"/>
      <c r="K154" s="193"/>
      <c r="L154" s="193"/>
      <c r="M154" s="193">
        <v>868</v>
      </c>
      <c r="N154" s="193">
        <v>1386563</v>
      </c>
      <c r="O154" s="193"/>
      <c r="P154" s="193"/>
      <c r="Q154" s="193">
        <v>1743</v>
      </c>
      <c r="R154" s="193">
        <v>1444499</v>
      </c>
      <c r="S154" s="193"/>
      <c r="T154" s="193"/>
      <c r="U154" s="193">
        <v>1</v>
      </c>
      <c r="V154" s="193">
        <v>0</v>
      </c>
      <c r="W154" s="193"/>
      <c r="X154" s="193"/>
      <c r="Y154" s="193"/>
      <c r="Z154" s="193"/>
      <c r="AA154" s="193"/>
      <c r="AB154" s="193"/>
      <c r="AC154" s="212"/>
      <c r="AD154" s="193"/>
      <c r="AE154" s="193"/>
      <c r="AF154" s="231"/>
    </row>
    <row r="155" spans="1:32" s="232" customFormat="1" ht="15.75">
      <c r="A155" s="209" t="s">
        <v>582</v>
      </c>
      <c r="B155" s="210" t="s">
        <v>275</v>
      </c>
      <c r="C155" s="193">
        <f t="shared" si="11"/>
        <v>6232542</v>
      </c>
      <c r="D155" s="193">
        <f t="shared" si="10"/>
        <v>799117</v>
      </c>
      <c r="E155" s="193"/>
      <c r="F155" s="193"/>
      <c r="G155" s="193"/>
      <c r="H155" s="193"/>
      <c r="I155" s="193">
        <v>799117</v>
      </c>
      <c r="J155" s="193"/>
      <c r="K155" s="193"/>
      <c r="L155" s="193"/>
      <c r="M155" s="193">
        <v>1803</v>
      </c>
      <c r="N155" s="193">
        <v>2664535</v>
      </c>
      <c r="O155" s="193"/>
      <c r="P155" s="193"/>
      <c r="Q155" s="193">
        <v>2968</v>
      </c>
      <c r="R155" s="193">
        <v>2768890</v>
      </c>
      <c r="S155" s="193"/>
      <c r="T155" s="193"/>
      <c r="U155" s="193">
        <v>1</v>
      </c>
      <c r="V155" s="193">
        <v>0</v>
      </c>
      <c r="W155" s="193"/>
      <c r="X155" s="193"/>
      <c r="Y155" s="193"/>
      <c r="Z155" s="193"/>
      <c r="AA155" s="193"/>
      <c r="AB155" s="193"/>
      <c r="AC155" s="212"/>
      <c r="AD155" s="193"/>
      <c r="AE155" s="193"/>
      <c r="AF155" s="231"/>
    </row>
    <row r="156" spans="1:32" s="232" customFormat="1" ht="15.75">
      <c r="A156" s="209" t="s">
        <v>583</v>
      </c>
      <c r="B156" s="210" t="s">
        <v>276</v>
      </c>
      <c r="C156" s="193">
        <f t="shared" si="11"/>
        <v>1861501</v>
      </c>
      <c r="D156" s="193"/>
      <c r="E156" s="193"/>
      <c r="F156" s="193"/>
      <c r="G156" s="193"/>
      <c r="H156" s="193"/>
      <c r="I156" s="193"/>
      <c r="J156" s="193"/>
      <c r="K156" s="193"/>
      <c r="L156" s="193"/>
      <c r="M156" s="193">
        <v>1619</v>
      </c>
      <c r="N156" s="193">
        <v>1861501</v>
      </c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212"/>
      <c r="AD156" s="193"/>
      <c r="AE156" s="193"/>
      <c r="AF156" s="231"/>
    </row>
    <row r="157" spans="1:32" s="232" customFormat="1" ht="15.75">
      <c r="A157" s="209" t="s">
        <v>584</v>
      </c>
      <c r="B157" s="210" t="s">
        <v>277</v>
      </c>
      <c r="C157" s="193">
        <f t="shared" si="11"/>
        <v>1289700</v>
      </c>
      <c r="D157" s="193">
        <f t="shared" si="10"/>
        <v>294600</v>
      </c>
      <c r="E157" s="193"/>
      <c r="F157" s="193">
        <v>170520</v>
      </c>
      <c r="G157" s="193">
        <v>124080</v>
      </c>
      <c r="H157" s="193"/>
      <c r="I157" s="193"/>
      <c r="J157" s="193"/>
      <c r="K157" s="193"/>
      <c r="L157" s="193"/>
      <c r="M157" s="193">
        <v>642</v>
      </c>
      <c r="N157" s="193">
        <v>995100</v>
      </c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212"/>
      <c r="AD157" s="193"/>
      <c r="AE157" s="193"/>
      <c r="AF157" s="231"/>
    </row>
    <row r="158" spans="1:32" s="232" customFormat="1" ht="15.75">
      <c r="A158" s="209" t="s">
        <v>585</v>
      </c>
      <c r="B158" s="210" t="s">
        <v>278</v>
      </c>
      <c r="C158" s="193">
        <f t="shared" si="11"/>
        <v>2673900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>
        <v>826</v>
      </c>
      <c r="N158" s="193">
        <v>1280300</v>
      </c>
      <c r="O158" s="193"/>
      <c r="P158" s="193"/>
      <c r="Q158" s="193">
        <v>1340</v>
      </c>
      <c r="R158" s="193">
        <v>1393600</v>
      </c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212"/>
      <c r="AD158" s="193"/>
      <c r="AE158" s="193"/>
      <c r="AF158" s="231"/>
    </row>
    <row r="159" spans="1:32" s="232" customFormat="1" ht="15.75">
      <c r="A159" s="209" t="s">
        <v>586</v>
      </c>
      <c r="B159" s="210" t="s">
        <v>279</v>
      </c>
      <c r="C159" s="193">
        <f t="shared" si="11"/>
        <v>460414</v>
      </c>
      <c r="D159" s="193">
        <f t="shared" si="10"/>
        <v>460414</v>
      </c>
      <c r="E159" s="193"/>
      <c r="F159" s="324">
        <v>241557</v>
      </c>
      <c r="G159" s="324">
        <v>218857</v>
      </c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212"/>
      <c r="AD159" s="193"/>
      <c r="AE159" s="193"/>
      <c r="AF159" s="231"/>
    </row>
    <row r="160" spans="1:32" s="232" customFormat="1" ht="15.75">
      <c r="A160" s="209" t="s">
        <v>587</v>
      </c>
      <c r="B160" s="210" t="s">
        <v>280</v>
      </c>
      <c r="C160" s="193">
        <f t="shared" si="11"/>
        <v>942805</v>
      </c>
      <c r="D160" s="193">
        <f t="shared" si="10"/>
        <v>942805</v>
      </c>
      <c r="E160" s="193"/>
      <c r="F160" s="193"/>
      <c r="G160" s="193"/>
      <c r="H160" s="193">
        <v>942805</v>
      </c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212"/>
      <c r="AD160" s="193"/>
      <c r="AE160" s="193"/>
      <c r="AF160" s="231"/>
    </row>
    <row r="161" spans="1:32" s="232" customFormat="1" ht="15.75">
      <c r="A161" s="213" t="s">
        <v>588</v>
      </c>
      <c r="B161" s="214" t="s">
        <v>281</v>
      </c>
      <c r="C161" s="193">
        <f t="shared" si="11"/>
        <v>1144687</v>
      </c>
      <c r="D161" s="215">
        <f t="shared" si="10"/>
        <v>1144687</v>
      </c>
      <c r="E161" s="215"/>
      <c r="F161" s="215">
        <v>158048</v>
      </c>
      <c r="G161" s="215">
        <v>167363</v>
      </c>
      <c r="H161" s="215">
        <v>539910</v>
      </c>
      <c r="I161" s="215">
        <v>279366</v>
      </c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7"/>
      <c r="AD161" s="215"/>
      <c r="AE161" s="215"/>
      <c r="AF161" s="231"/>
    </row>
    <row r="162" spans="1:32" s="232" customFormat="1" ht="15.75">
      <c r="A162" s="628" t="s">
        <v>79</v>
      </c>
      <c r="B162" s="628"/>
      <c r="C162" s="218">
        <f>SUM(C148:C161)</f>
        <v>25300066</v>
      </c>
      <c r="D162" s="218">
        <f aca="true" t="shared" si="12" ref="D162:V162">SUM(D148:D161)</f>
        <v>7673628</v>
      </c>
      <c r="E162" s="218">
        <f t="shared" si="12"/>
        <v>228628</v>
      </c>
      <c r="F162" s="218">
        <f t="shared" si="12"/>
        <v>570125</v>
      </c>
      <c r="G162" s="218">
        <f t="shared" si="12"/>
        <v>510300</v>
      </c>
      <c r="H162" s="218">
        <f t="shared" si="12"/>
        <v>4523052</v>
      </c>
      <c r="I162" s="218">
        <f t="shared" si="12"/>
        <v>1841523</v>
      </c>
      <c r="J162" s="218"/>
      <c r="K162" s="218"/>
      <c r="L162" s="218"/>
      <c r="M162" s="218">
        <f t="shared" si="12"/>
        <v>7681</v>
      </c>
      <c r="N162" s="218">
        <f t="shared" si="12"/>
        <v>11168649</v>
      </c>
      <c r="O162" s="218"/>
      <c r="P162" s="218"/>
      <c r="Q162" s="218">
        <f t="shared" si="12"/>
        <v>6771</v>
      </c>
      <c r="R162" s="218">
        <f t="shared" si="12"/>
        <v>6355789</v>
      </c>
      <c r="S162" s="218">
        <f t="shared" si="12"/>
        <v>120</v>
      </c>
      <c r="T162" s="218">
        <f t="shared" si="12"/>
        <v>102000</v>
      </c>
      <c r="U162" s="218">
        <f t="shared" si="12"/>
        <v>2</v>
      </c>
      <c r="V162" s="218">
        <f t="shared" si="12"/>
        <v>0</v>
      </c>
      <c r="W162" s="218"/>
      <c r="X162" s="218"/>
      <c r="Y162" s="218"/>
      <c r="Z162" s="218"/>
      <c r="AA162" s="218"/>
      <c r="AB162" s="218"/>
      <c r="AC162" s="219"/>
      <c r="AD162" s="218"/>
      <c r="AE162" s="218"/>
      <c r="AF162" s="231"/>
    </row>
    <row r="163" spans="1:32" s="73" customFormat="1" ht="15.75">
      <c r="A163" s="173" t="s">
        <v>36</v>
      </c>
      <c r="B163" s="169"/>
      <c r="C163" s="170"/>
      <c r="D163" s="170"/>
      <c r="E163" s="170"/>
      <c r="F163" s="170"/>
      <c r="G163" s="170"/>
      <c r="H163" s="170"/>
      <c r="I163" s="170"/>
      <c r="J163" s="170"/>
      <c r="K163" s="169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65"/>
      <c r="AD163" s="170"/>
      <c r="AE163" s="171"/>
      <c r="AF163" s="187"/>
    </row>
    <row r="164" spans="1:32" ht="15.75">
      <c r="A164" s="124" t="s">
        <v>589</v>
      </c>
      <c r="B164" s="137" t="s">
        <v>282</v>
      </c>
      <c r="C164" s="191">
        <f aca="true" t="shared" si="13" ref="C164:C173">D164+L164+N164+P164+R164+T164+V164+AC164</f>
        <v>937275</v>
      </c>
      <c r="D164" s="194">
        <v>188068</v>
      </c>
      <c r="E164" s="138"/>
      <c r="F164" s="138"/>
      <c r="G164" s="339">
        <v>142151</v>
      </c>
      <c r="H164" s="138"/>
      <c r="I164" s="138"/>
      <c r="J164" s="138"/>
      <c r="K164" s="87"/>
      <c r="L164" s="87"/>
      <c r="M164" s="139">
        <v>423</v>
      </c>
      <c r="N164" s="195">
        <v>676173</v>
      </c>
      <c r="O164" s="139"/>
      <c r="P164" s="139"/>
      <c r="Q164" s="139"/>
      <c r="R164" s="139"/>
      <c r="S164" s="139">
        <v>53</v>
      </c>
      <c r="T164" s="195">
        <v>73034</v>
      </c>
      <c r="U164" s="87"/>
      <c r="V164" s="87"/>
      <c r="W164" s="87"/>
      <c r="X164" s="87"/>
      <c r="Y164" s="87"/>
      <c r="Z164" s="87"/>
      <c r="AA164" s="87"/>
      <c r="AB164" s="87"/>
      <c r="AC164" s="86"/>
      <c r="AD164" s="87"/>
      <c r="AE164" s="87"/>
      <c r="AF164" s="186"/>
    </row>
    <row r="165" spans="1:32" ht="15.75">
      <c r="A165" s="48" t="s">
        <v>590</v>
      </c>
      <c r="B165" s="59" t="s">
        <v>283</v>
      </c>
      <c r="C165" s="49">
        <f t="shared" si="13"/>
        <v>1109571</v>
      </c>
      <c r="D165" s="49">
        <f t="shared" si="10"/>
        <v>252382</v>
      </c>
      <c r="E165" s="63">
        <v>163487</v>
      </c>
      <c r="F165" s="63"/>
      <c r="G165" s="340">
        <v>88895</v>
      </c>
      <c r="H165" s="63"/>
      <c r="I165" s="63"/>
      <c r="J165" s="63"/>
      <c r="K165" s="49"/>
      <c r="L165" s="49"/>
      <c r="M165" s="64">
        <v>477</v>
      </c>
      <c r="N165" s="64">
        <v>762492</v>
      </c>
      <c r="O165" s="64"/>
      <c r="P165" s="64"/>
      <c r="Q165" s="64"/>
      <c r="R165" s="64"/>
      <c r="S165" s="64">
        <v>67</v>
      </c>
      <c r="T165" s="64">
        <v>94697</v>
      </c>
      <c r="U165" s="49"/>
      <c r="V165" s="49"/>
      <c r="W165" s="49"/>
      <c r="X165" s="49"/>
      <c r="Y165" s="49"/>
      <c r="Z165" s="49"/>
      <c r="AA165" s="49"/>
      <c r="AB165" s="49"/>
      <c r="AC165" s="56"/>
      <c r="AD165" s="49"/>
      <c r="AE165" s="49"/>
      <c r="AF165" s="186"/>
    </row>
    <row r="166" spans="1:32" ht="15.75">
      <c r="A166" s="48" t="s">
        <v>591</v>
      </c>
      <c r="B166" s="59" t="s">
        <v>284</v>
      </c>
      <c r="C166" s="49">
        <f t="shared" si="13"/>
        <v>1755288</v>
      </c>
      <c r="D166" s="49">
        <f t="shared" si="10"/>
        <v>773081</v>
      </c>
      <c r="E166" s="63">
        <v>156736</v>
      </c>
      <c r="F166" s="63"/>
      <c r="G166" s="340">
        <v>150837</v>
      </c>
      <c r="H166" s="63"/>
      <c r="I166" s="340">
        <v>465508</v>
      </c>
      <c r="J166" s="63"/>
      <c r="K166" s="49"/>
      <c r="L166" s="49"/>
      <c r="M166" s="64">
        <v>555</v>
      </c>
      <c r="N166" s="64">
        <v>887176</v>
      </c>
      <c r="O166" s="64"/>
      <c r="P166" s="64"/>
      <c r="Q166" s="64"/>
      <c r="R166" s="64"/>
      <c r="S166" s="64">
        <v>106.7</v>
      </c>
      <c r="T166" s="64">
        <v>95031</v>
      </c>
      <c r="U166" s="49"/>
      <c r="V166" s="49"/>
      <c r="W166" s="49"/>
      <c r="X166" s="49"/>
      <c r="Y166" s="49"/>
      <c r="Z166" s="49"/>
      <c r="AA166" s="49"/>
      <c r="AB166" s="49"/>
      <c r="AC166" s="56"/>
      <c r="AD166" s="49"/>
      <c r="AE166" s="49"/>
      <c r="AF166" s="186"/>
    </row>
    <row r="167" spans="1:32" ht="15.75">
      <c r="A167" s="48" t="s">
        <v>592</v>
      </c>
      <c r="B167" s="59" t="s">
        <v>285</v>
      </c>
      <c r="C167" s="49">
        <f t="shared" si="13"/>
        <v>1784777</v>
      </c>
      <c r="D167" s="49">
        <f t="shared" si="10"/>
        <v>438057</v>
      </c>
      <c r="E167" s="63">
        <v>180802</v>
      </c>
      <c r="F167" s="63"/>
      <c r="G167" s="340">
        <v>28835</v>
      </c>
      <c r="H167" s="63"/>
      <c r="I167" s="340">
        <v>228420</v>
      </c>
      <c r="J167" s="63"/>
      <c r="K167" s="49"/>
      <c r="L167" s="49"/>
      <c r="M167" s="64"/>
      <c r="N167" s="64"/>
      <c r="O167" s="64"/>
      <c r="P167" s="64"/>
      <c r="Q167" s="280">
        <v>1223</v>
      </c>
      <c r="R167" s="280">
        <v>1271920</v>
      </c>
      <c r="S167" s="280">
        <v>88</v>
      </c>
      <c r="T167" s="280">
        <v>74800</v>
      </c>
      <c r="U167" s="49"/>
      <c r="V167" s="49"/>
      <c r="W167" s="49"/>
      <c r="X167" s="49"/>
      <c r="Y167" s="49"/>
      <c r="Z167" s="49"/>
      <c r="AA167" s="49"/>
      <c r="AB167" s="49"/>
      <c r="AC167" s="56"/>
      <c r="AD167" s="49"/>
      <c r="AE167" s="49"/>
      <c r="AF167" s="186"/>
    </row>
    <row r="168" spans="1:32" ht="15.75">
      <c r="A168" s="48" t="s">
        <v>593</v>
      </c>
      <c r="B168" s="59" t="s">
        <v>286</v>
      </c>
      <c r="C168" s="49">
        <f t="shared" si="13"/>
        <v>1718265</v>
      </c>
      <c r="D168" s="49">
        <f t="shared" si="10"/>
        <v>342953</v>
      </c>
      <c r="E168" s="63">
        <v>180802</v>
      </c>
      <c r="F168" s="63"/>
      <c r="G168" s="340">
        <v>11936</v>
      </c>
      <c r="H168" s="63"/>
      <c r="I168" s="340">
        <v>150215</v>
      </c>
      <c r="J168" s="63"/>
      <c r="K168" s="49"/>
      <c r="L168" s="49"/>
      <c r="M168" s="64"/>
      <c r="N168" s="64"/>
      <c r="O168" s="64"/>
      <c r="P168" s="64"/>
      <c r="Q168" s="64">
        <v>1223</v>
      </c>
      <c r="R168" s="64">
        <v>1271920</v>
      </c>
      <c r="S168" s="64">
        <v>84</v>
      </c>
      <c r="T168" s="64">
        <v>103392</v>
      </c>
      <c r="U168" s="49"/>
      <c r="V168" s="49"/>
      <c r="W168" s="49"/>
      <c r="X168" s="49"/>
      <c r="Y168" s="49"/>
      <c r="Z168" s="49"/>
      <c r="AA168" s="49"/>
      <c r="AB168" s="49"/>
      <c r="AC168" s="56"/>
      <c r="AD168" s="49"/>
      <c r="AE168" s="49"/>
      <c r="AF168" s="186"/>
    </row>
    <row r="169" spans="1:32" ht="15.75">
      <c r="A169" s="48" t="s">
        <v>594</v>
      </c>
      <c r="B169" s="59" t="s">
        <v>287</v>
      </c>
      <c r="C169" s="49">
        <f t="shared" si="13"/>
        <v>1667762</v>
      </c>
      <c r="D169" s="49"/>
      <c r="E169" s="63"/>
      <c r="F169" s="63"/>
      <c r="G169" s="63"/>
      <c r="H169" s="63"/>
      <c r="I169" s="63"/>
      <c r="J169" s="63"/>
      <c r="K169" s="49"/>
      <c r="L169" s="49"/>
      <c r="M169" s="64">
        <v>315.8</v>
      </c>
      <c r="N169" s="64">
        <v>504811</v>
      </c>
      <c r="O169" s="64"/>
      <c r="P169" s="64"/>
      <c r="Q169" s="64">
        <v>402</v>
      </c>
      <c r="R169" s="64">
        <v>1106936</v>
      </c>
      <c r="S169" s="64">
        <v>63.9</v>
      </c>
      <c r="T169" s="64">
        <v>56015</v>
      </c>
      <c r="U169" s="49"/>
      <c r="V169" s="49"/>
      <c r="W169" s="49"/>
      <c r="X169" s="49"/>
      <c r="Y169" s="49"/>
      <c r="Z169" s="49"/>
      <c r="AA169" s="49"/>
      <c r="AB169" s="49"/>
      <c r="AC169" s="56"/>
      <c r="AD169" s="49"/>
      <c r="AE169" s="49"/>
      <c r="AF169" s="186"/>
    </row>
    <row r="170" spans="1:32" ht="15.75">
      <c r="A170" s="48" t="s">
        <v>595</v>
      </c>
      <c r="B170" s="59" t="s">
        <v>288</v>
      </c>
      <c r="C170" s="49">
        <f t="shared" si="13"/>
        <v>1629387</v>
      </c>
      <c r="D170" s="49"/>
      <c r="E170" s="63"/>
      <c r="F170" s="63"/>
      <c r="G170" s="63"/>
      <c r="H170" s="63"/>
      <c r="I170" s="63"/>
      <c r="J170" s="63"/>
      <c r="K170" s="49"/>
      <c r="L170" s="49"/>
      <c r="M170" s="64">
        <v>685</v>
      </c>
      <c r="N170" s="64">
        <v>1094983</v>
      </c>
      <c r="O170" s="64"/>
      <c r="P170" s="64"/>
      <c r="Q170" s="64">
        <v>439</v>
      </c>
      <c r="R170" s="64">
        <v>470850</v>
      </c>
      <c r="S170" s="64">
        <v>72.5</v>
      </c>
      <c r="T170" s="64">
        <v>63554</v>
      </c>
      <c r="U170" s="49"/>
      <c r="V170" s="49"/>
      <c r="W170" s="49"/>
      <c r="X170" s="49"/>
      <c r="Y170" s="49"/>
      <c r="Z170" s="49"/>
      <c r="AA170" s="49"/>
      <c r="AB170" s="49"/>
      <c r="AC170" s="56"/>
      <c r="AD170" s="49"/>
      <c r="AE170" s="49"/>
      <c r="AF170" s="186"/>
    </row>
    <row r="171" spans="1:32" ht="15.75">
      <c r="A171" s="48" t="s">
        <v>596</v>
      </c>
      <c r="B171" s="59" t="s">
        <v>289</v>
      </c>
      <c r="C171" s="49">
        <f t="shared" si="13"/>
        <v>391262</v>
      </c>
      <c r="D171" s="49">
        <f t="shared" si="10"/>
        <v>391262</v>
      </c>
      <c r="E171" s="63">
        <v>85922</v>
      </c>
      <c r="F171" s="63">
        <v>156822</v>
      </c>
      <c r="G171" s="63">
        <v>148518</v>
      </c>
      <c r="H171" s="63"/>
      <c r="I171" s="63"/>
      <c r="J171" s="63"/>
      <c r="K171" s="49"/>
      <c r="L171" s="49"/>
      <c r="M171" s="64"/>
      <c r="N171" s="64"/>
      <c r="O171" s="64"/>
      <c r="P171" s="64"/>
      <c r="Q171" s="64"/>
      <c r="R171" s="64"/>
      <c r="S171" s="64"/>
      <c r="T171" s="64"/>
      <c r="U171" s="49"/>
      <c r="V171" s="49"/>
      <c r="W171" s="49"/>
      <c r="X171" s="49"/>
      <c r="Y171" s="49"/>
      <c r="Z171" s="49"/>
      <c r="AA171" s="49"/>
      <c r="AB171" s="49"/>
      <c r="AC171" s="56"/>
      <c r="AD171" s="49"/>
      <c r="AE171" s="49"/>
      <c r="AF171" s="186"/>
    </row>
    <row r="172" spans="1:32" ht="15.75">
      <c r="A172" s="48" t="s">
        <v>597</v>
      </c>
      <c r="B172" s="59" t="s">
        <v>290</v>
      </c>
      <c r="C172" s="49">
        <f t="shared" si="13"/>
        <v>391262</v>
      </c>
      <c r="D172" s="49">
        <f t="shared" si="10"/>
        <v>391262</v>
      </c>
      <c r="E172" s="63">
        <v>85922</v>
      </c>
      <c r="F172" s="63">
        <v>156822</v>
      </c>
      <c r="G172" s="63">
        <v>148518</v>
      </c>
      <c r="H172" s="63"/>
      <c r="I172" s="63"/>
      <c r="J172" s="63"/>
      <c r="K172" s="49"/>
      <c r="L172" s="49"/>
      <c r="M172" s="64"/>
      <c r="N172" s="64"/>
      <c r="O172" s="64"/>
      <c r="P172" s="64"/>
      <c r="Q172" s="64"/>
      <c r="R172" s="64"/>
      <c r="S172" s="64"/>
      <c r="T172" s="64"/>
      <c r="U172" s="49"/>
      <c r="V172" s="49"/>
      <c r="W172" s="49"/>
      <c r="X172" s="49"/>
      <c r="Y172" s="49"/>
      <c r="Z172" s="49"/>
      <c r="AA172" s="49"/>
      <c r="AB172" s="49"/>
      <c r="AC172" s="56"/>
      <c r="AD172" s="49"/>
      <c r="AE172" s="49"/>
      <c r="AF172" s="186"/>
    </row>
    <row r="173" spans="1:32" ht="15.75">
      <c r="A173" s="96" t="s">
        <v>598</v>
      </c>
      <c r="B173" s="111" t="s">
        <v>291</v>
      </c>
      <c r="C173" s="49">
        <f t="shared" si="13"/>
        <v>2482126</v>
      </c>
      <c r="D173" s="98">
        <f t="shared" si="10"/>
        <v>602453</v>
      </c>
      <c r="E173" s="112">
        <v>96046</v>
      </c>
      <c r="F173" s="112">
        <v>156822</v>
      </c>
      <c r="G173" s="112"/>
      <c r="H173" s="112">
        <v>349585</v>
      </c>
      <c r="I173" s="112"/>
      <c r="J173" s="112"/>
      <c r="K173" s="98"/>
      <c r="L173" s="98"/>
      <c r="M173" s="113">
        <v>428</v>
      </c>
      <c r="N173" s="113">
        <v>684165</v>
      </c>
      <c r="O173" s="113"/>
      <c r="P173" s="113"/>
      <c r="Q173" s="113">
        <v>68</v>
      </c>
      <c r="R173" s="113">
        <v>1195508</v>
      </c>
      <c r="S173" s="113"/>
      <c r="T173" s="113"/>
      <c r="U173" s="98"/>
      <c r="V173" s="98"/>
      <c r="W173" s="98"/>
      <c r="X173" s="98"/>
      <c r="Y173" s="98"/>
      <c r="Z173" s="98"/>
      <c r="AA173" s="98"/>
      <c r="AB173" s="98"/>
      <c r="AC173" s="99"/>
      <c r="AD173" s="98"/>
      <c r="AE173" s="98"/>
      <c r="AF173" s="186"/>
    </row>
    <row r="174" spans="1:32" s="73" customFormat="1" ht="15.75">
      <c r="A174" s="623" t="s">
        <v>80</v>
      </c>
      <c r="B174" s="623"/>
      <c r="C174" s="50">
        <f>SUM(C164:C173)</f>
        <v>13866975</v>
      </c>
      <c r="D174" s="50">
        <f aca="true" t="shared" si="14" ref="D174:T174">SUM(D164:D173)</f>
        <v>3379518</v>
      </c>
      <c r="E174" s="50">
        <f t="shared" si="14"/>
        <v>949717</v>
      </c>
      <c r="F174" s="50">
        <f t="shared" si="14"/>
        <v>470466</v>
      </c>
      <c r="G174" s="50">
        <f t="shared" si="14"/>
        <v>719690</v>
      </c>
      <c r="H174" s="50">
        <f t="shared" si="14"/>
        <v>349585</v>
      </c>
      <c r="I174" s="50">
        <f t="shared" si="14"/>
        <v>844143</v>
      </c>
      <c r="J174" s="50"/>
      <c r="K174" s="50"/>
      <c r="L174" s="50"/>
      <c r="M174" s="50">
        <f t="shared" si="14"/>
        <v>2883.8</v>
      </c>
      <c r="N174" s="50">
        <f t="shared" si="14"/>
        <v>4609800</v>
      </c>
      <c r="O174" s="50"/>
      <c r="P174" s="50"/>
      <c r="Q174" s="50">
        <f t="shared" si="14"/>
        <v>3355</v>
      </c>
      <c r="R174" s="50">
        <f t="shared" si="14"/>
        <v>5317134</v>
      </c>
      <c r="S174" s="50">
        <f t="shared" si="14"/>
        <v>535.0999999999999</v>
      </c>
      <c r="T174" s="50">
        <f t="shared" si="14"/>
        <v>560523</v>
      </c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187"/>
    </row>
    <row r="175" spans="1:32" s="73" customFormat="1" ht="15.75">
      <c r="A175" s="624" t="s">
        <v>37</v>
      </c>
      <c r="B175" s="625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65"/>
      <c r="AD175" s="170"/>
      <c r="AE175" s="171"/>
      <c r="AF175" s="187"/>
    </row>
    <row r="176" spans="1:32" ht="15.75">
      <c r="A176" s="124" t="s">
        <v>599</v>
      </c>
      <c r="B176" s="137" t="s">
        <v>292</v>
      </c>
      <c r="C176" s="49">
        <f aca="true" t="shared" si="15" ref="C176:C181">D176+L176+N176+P176+R176+T176+V176+AC176</f>
        <v>2407310</v>
      </c>
      <c r="D176" s="313">
        <f t="shared" si="10"/>
        <v>433427</v>
      </c>
      <c r="E176" s="314"/>
      <c r="F176" s="315">
        <v>64576</v>
      </c>
      <c r="G176" s="315">
        <v>70197</v>
      </c>
      <c r="H176" s="315">
        <v>298654</v>
      </c>
      <c r="I176" s="87"/>
      <c r="J176" s="87"/>
      <c r="K176" s="87"/>
      <c r="L176" s="87"/>
      <c r="M176" s="87">
        <v>871</v>
      </c>
      <c r="N176" s="315">
        <v>867614</v>
      </c>
      <c r="O176" s="87"/>
      <c r="P176" s="87"/>
      <c r="Q176" s="87">
        <v>1838</v>
      </c>
      <c r="R176" s="315">
        <v>1106269</v>
      </c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6"/>
      <c r="AD176" s="87"/>
      <c r="AE176" s="87"/>
      <c r="AF176" s="186"/>
    </row>
    <row r="177" spans="1:32" ht="15.75">
      <c r="A177" s="48" t="s">
        <v>600</v>
      </c>
      <c r="B177" s="65" t="s">
        <v>293</v>
      </c>
      <c r="C177" s="49">
        <f t="shared" si="15"/>
        <v>1607357</v>
      </c>
      <c r="D177" s="49">
        <f t="shared" si="10"/>
        <v>40281</v>
      </c>
      <c r="E177" s="49"/>
      <c r="F177" s="49"/>
      <c r="G177" s="50">
        <v>40281</v>
      </c>
      <c r="H177" s="49"/>
      <c r="I177" s="49"/>
      <c r="J177" s="49"/>
      <c r="K177" s="49"/>
      <c r="L177" s="49"/>
      <c r="M177" s="49">
        <v>1146</v>
      </c>
      <c r="N177" s="50">
        <v>1488153</v>
      </c>
      <c r="O177" s="49"/>
      <c r="P177" s="49"/>
      <c r="Q177" s="49">
        <v>750</v>
      </c>
      <c r="R177" s="50">
        <v>78923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56"/>
      <c r="AD177" s="49"/>
      <c r="AE177" s="49"/>
      <c r="AF177" s="186"/>
    </row>
    <row r="178" spans="1:32" ht="15.75">
      <c r="A178" s="48" t="s">
        <v>601</v>
      </c>
      <c r="B178" s="59" t="s">
        <v>294</v>
      </c>
      <c r="C178" s="49">
        <f t="shared" si="15"/>
        <v>1548053</v>
      </c>
      <c r="D178" s="49">
        <f t="shared" si="10"/>
        <v>445741</v>
      </c>
      <c r="E178" s="49"/>
      <c r="F178" s="313">
        <v>86677</v>
      </c>
      <c r="G178" s="313">
        <v>86677</v>
      </c>
      <c r="H178" s="313">
        <v>272387</v>
      </c>
      <c r="I178" s="49"/>
      <c r="J178" s="49"/>
      <c r="K178" s="49"/>
      <c r="L178" s="49"/>
      <c r="M178" s="49">
        <v>498</v>
      </c>
      <c r="N178" s="313">
        <v>595633</v>
      </c>
      <c r="O178" s="49"/>
      <c r="P178" s="49"/>
      <c r="Q178" s="49">
        <v>503</v>
      </c>
      <c r="R178" s="313">
        <v>479256</v>
      </c>
      <c r="S178" s="49">
        <v>68</v>
      </c>
      <c r="T178" s="313">
        <v>27423</v>
      </c>
      <c r="U178" s="49"/>
      <c r="V178" s="49"/>
      <c r="W178" s="49"/>
      <c r="X178" s="49"/>
      <c r="Y178" s="49"/>
      <c r="Z178" s="49"/>
      <c r="AA178" s="49"/>
      <c r="AB178" s="49"/>
      <c r="AC178" s="56"/>
      <c r="AD178" s="49"/>
      <c r="AE178" s="49"/>
      <c r="AF178" s="186"/>
    </row>
    <row r="179" spans="1:32" ht="15.75">
      <c r="A179" s="48" t="s">
        <v>602</v>
      </c>
      <c r="B179" s="59" t="s">
        <v>295</v>
      </c>
      <c r="C179" s="49">
        <f t="shared" si="15"/>
        <v>618256</v>
      </c>
      <c r="D179" s="49">
        <f t="shared" si="10"/>
        <v>464123</v>
      </c>
      <c r="E179" s="313">
        <v>464123</v>
      </c>
      <c r="F179" s="49"/>
      <c r="G179" s="49"/>
      <c r="H179" s="49"/>
      <c r="I179" s="49"/>
      <c r="J179" s="49"/>
      <c r="K179" s="49"/>
      <c r="L179" s="49"/>
      <c r="M179" s="49"/>
      <c r="N179" s="49"/>
      <c r="O179" s="49">
        <v>684.1</v>
      </c>
      <c r="P179" s="313">
        <v>112332</v>
      </c>
      <c r="Q179" s="49"/>
      <c r="R179" s="49"/>
      <c r="S179" s="49">
        <v>86.1</v>
      </c>
      <c r="T179" s="313">
        <v>41801</v>
      </c>
      <c r="U179" s="49"/>
      <c r="V179" s="49"/>
      <c r="W179" s="49"/>
      <c r="X179" s="49"/>
      <c r="Y179" s="49"/>
      <c r="Z179" s="49"/>
      <c r="AA179" s="49"/>
      <c r="AB179" s="49"/>
      <c r="AC179" s="56"/>
      <c r="AD179" s="49"/>
      <c r="AE179" s="49"/>
      <c r="AF179" s="186"/>
    </row>
    <row r="180" spans="1:32" ht="15.75">
      <c r="A180" s="48" t="s">
        <v>603</v>
      </c>
      <c r="B180" s="65" t="s">
        <v>296</v>
      </c>
      <c r="C180" s="191">
        <f t="shared" si="15"/>
        <v>480689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>
        <v>326</v>
      </c>
      <c r="N180" s="292">
        <v>480689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56"/>
      <c r="AD180" s="49"/>
      <c r="AE180" s="49"/>
      <c r="AF180" s="186"/>
    </row>
    <row r="181" spans="1:32" ht="15.75">
      <c r="A181" s="96" t="s">
        <v>604</v>
      </c>
      <c r="B181" s="114" t="s">
        <v>297</v>
      </c>
      <c r="C181" s="49">
        <f t="shared" si="15"/>
        <v>469869</v>
      </c>
      <c r="D181" s="98"/>
      <c r="E181" s="98"/>
      <c r="F181" s="98"/>
      <c r="G181" s="98"/>
      <c r="H181" s="98"/>
      <c r="I181" s="98"/>
      <c r="J181" s="98"/>
      <c r="K181" s="98"/>
      <c r="L181" s="98"/>
      <c r="M181" s="98">
        <v>326</v>
      </c>
      <c r="N181" s="291">
        <v>469869</v>
      </c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/>
      <c r="AD181" s="98"/>
      <c r="AE181" s="98"/>
      <c r="AF181" s="186"/>
    </row>
    <row r="182" spans="1:32" s="73" customFormat="1" ht="15.75">
      <c r="A182" s="610" t="s">
        <v>81</v>
      </c>
      <c r="B182" s="610"/>
      <c r="C182" s="50">
        <f>SUM(C176:C181)</f>
        <v>7131534</v>
      </c>
      <c r="D182" s="50">
        <f aca="true" t="shared" si="16" ref="D182:T182">SUM(D176:D181)</f>
        <v>1383572</v>
      </c>
      <c r="E182" s="50">
        <f t="shared" si="16"/>
        <v>464123</v>
      </c>
      <c r="F182" s="50">
        <f t="shared" si="16"/>
        <v>151253</v>
      </c>
      <c r="G182" s="50">
        <f t="shared" si="16"/>
        <v>197155</v>
      </c>
      <c r="H182" s="50">
        <f t="shared" si="16"/>
        <v>571041</v>
      </c>
      <c r="I182" s="50"/>
      <c r="J182" s="50">
        <f t="shared" si="16"/>
        <v>0</v>
      </c>
      <c r="K182" s="50"/>
      <c r="L182" s="50"/>
      <c r="M182" s="50">
        <f t="shared" si="16"/>
        <v>3167</v>
      </c>
      <c r="N182" s="50">
        <f t="shared" si="16"/>
        <v>3901958</v>
      </c>
      <c r="O182" s="50">
        <f t="shared" si="16"/>
        <v>684.1</v>
      </c>
      <c r="P182" s="50">
        <f t="shared" si="16"/>
        <v>112332</v>
      </c>
      <c r="Q182" s="50">
        <f t="shared" si="16"/>
        <v>3091</v>
      </c>
      <c r="R182" s="50">
        <f t="shared" si="16"/>
        <v>1664448</v>
      </c>
      <c r="S182" s="50">
        <f t="shared" si="16"/>
        <v>154.1</v>
      </c>
      <c r="T182" s="50">
        <f t="shared" si="16"/>
        <v>69224</v>
      </c>
      <c r="U182" s="50"/>
      <c r="V182" s="50"/>
      <c r="W182" s="50"/>
      <c r="X182" s="50"/>
      <c r="Y182" s="50"/>
      <c r="Z182" s="50"/>
      <c r="AA182" s="50"/>
      <c r="AB182" s="50"/>
      <c r="AC182" s="93"/>
      <c r="AD182" s="50"/>
      <c r="AE182" s="50"/>
      <c r="AF182" s="187"/>
    </row>
    <row r="183" spans="1:32" s="234" customFormat="1" ht="15.75">
      <c r="A183" s="626" t="s">
        <v>70</v>
      </c>
      <c r="B183" s="62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01"/>
      <c r="AD183" s="237"/>
      <c r="AE183" s="238"/>
      <c r="AF183" s="233"/>
    </row>
    <row r="184" spans="1:32" s="232" customFormat="1" ht="15.75">
      <c r="A184" s="205" t="s">
        <v>605</v>
      </c>
      <c r="B184" s="206" t="s">
        <v>511</v>
      </c>
      <c r="C184" s="193">
        <f aca="true" t="shared" si="17" ref="C184:C190">D184+L184+N184+P184+R184+T184+V184+AC184</f>
        <v>25152</v>
      </c>
      <c r="D184" s="207">
        <f t="shared" si="10"/>
        <v>0</v>
      </c>
      <c r="E184" s="207"/>
      <c r="F184" s="207"/>
      <c r="G184" s="207"/>
      <c r="H184" s="207"/>
      <c r="I184" s="207"/>
      <c r="J184" s="207"/>
      <c r="K184" s="246"/>
      <c r="L184" s="207"/>
      <c r="M184" s="207">
        <v>1752</v>
      </c>
      <c r="N184" s="207">
        <v>0</v>
      </c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8">
        <f aca="true" t="shared" si="18" ref="AC184:AC191">SUM(AD184:AE184)</f>
        <v>25152</v>
      </c>
      <c r="AD184" s="207">
        <v>25152</v>
      </c>
      <c r="AE184" s="207"/>
      <c r="AF184" s="231"/>
    </row>
    <row r="185" spans="1:32" s="232" customFormat="1" ht="15.75">
      <c r="A185" s="209" t="s">
        <v>606</v>
      </c>
      <c r="B185" s="210" t="s">
        <v>512</v>
      </c>
      <c r="C185" s="193">
        <f t="shared" si="17"/>
        <v>8998</v>
      </c>
      <c r="D185" s="193">
        <f t="shared" si="10"/>
        <v>0</v>
      </c>
      <c r="E185" s="193"/>
      <c r="F185" s="193">
        <v>0</v>
      </c>
      <c r="G185" s="193">
        <v>0</v>
      </c>
      <c r="H185" s="193"/>
      <c r="I185" s="193">
        <v>0</v>
      </c>
      <c r="J185" s="193"/>
      <c r="K185" s="247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212">
        <f t="shared" si="18"/>
        <v>8998</v>
      </c>
      <c r="AD185" s="193">
        <v>8998</v>
      </c>
      <c r="AE185" s="193"/>
      <c r="AF185" s="231"/>
    </row>
    <row r="186" spans="1:32" s="232" customFormat="1" ht="15.75">
      <c r="A186" s="209" t="s">
        <v>607</v>
      </c>
      <c r="B186" s="210" t="s">
        <v>513</v>
      </c>
      <c r="C186" s="193">
        <f t="shared" si="17"/>
        <v>8686</v>
      </c>
      <c r="D186" s="193">
        <f t="shared" si="10"/>
        <v>0</v>
      </c>
      <c r="E186" s="193"/>
      <c r="F186" s="193">
        <v>0</v>
      </c>
      <c r="G186" s="193">
        <v>0</v>
      </c>
      <c r="H186" s="193"/>
      <c r="I186" s="193">
        <v>0</v>
      </c>
      <c r="J186" s="193"/>
      <c r="K186" s="247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212">
        <f t="shared" si="18"/>
        <v>8686</v>
      </c>
      <c r="AD186" s="193">
        <v>8686</v>
      </c>
      <c r="AE186" s="193"/>
      <c r="AF186" s="231"/>
    </row>
    <row r="187" spans="1:32" s="232" customFormat="1" ht="15.75">
      <c r="A187" s="209" t="s">
        <v>608</v>
      </c>
      <c r="B187" s="210" t="s">
        <v>514</v>
      </c>
      <c r="C187" s="193">
        <f t="shared" si="17"/>
        <v>8283</v>
      </c>
      <c r="D187" s="193">
        <f t="shared" si="10"/>
        <v>0</v>
      </c>
      <c r="E187" s="193"/>
      <c r="F187" s="193">
        <v>0</v>
      </c>
      <c r="G187" s="193">
        <v>0</v>
      </c>
      <c r="H187" s="193"/>
      <c r="I187" s="193">
        <v>0</v>
      </c>
      <c r="J187" s="193"/>
      <c r="K187" s="247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212">
        <f t="shared" si="18"/>
        <v>8283</v>
      </c>
      <c r="AD187" s="193">
        <v>8283</v>
      </c>
      <c r="AE187" s="193"/>
      <c r="AF187" s="231"/>
    </row>
    <row r="188" spans="1:32" s="232" customFormat="1" ht="15.75">
      <c r="A188" s="209" t="s">
        <v>609</v>
      </c>
      <c r="B188" s="210" t="s">
        <v>515</v>
      </c>
      <c r="C188" s="193">
        <f t="shared" si="17"/>
        <v>5353</v>
      </c>
      <c r="D188" s="193">
        <f t="shared" si="10"/>
        <v>0</v>
      </c>
      <c r="E188" s="193"/>
      <c r="F188" s="193">
        <v>0</v>
      </c>
      <c r="G188" s="193">
        <v>0</v>
      </c>
      <c r="H188" s="193"/>
      <c r="I188" s="193">
        <v>0</v>
      </c>
      <c r="J188" s="193"/>
      <c r="K188" s="247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212">
        <f t="shared" si="18"/>
        <v>5353</v>
      </c>
      <c r="AD188" s="193">
        <v>5353</v>
      </c>
      <c r="AE188" s="193"/>
      <c r="AF188" s="231"/>
    </row>
    <row r="189" spans="1:32" s="232" customFormat="1" ht="15.75">
      <c r="A189" s="209" t="s">
        <v>610</v>
      </c>
      <c r="B189" s="210" t="s">
        <v>516</v>
      </c>
      <c r="C189" s="193">
        <f t="shared" si="17"/>
        <v>9859</v>
      </c>
      <c r="D189" s="193">
        <f t="shared" si="10"/>
        <v>0</v>
      </c>
      <c r="E189" s="193"/>
      <c r="F189" s="193">
        <v>0</v>
      </c>
      <c r="G189" s="193">
        <v>0</v>
      </c>
      <c r="H189" s="193">
        <v>0</v>
      </c>
      <c r="I189" s="193">
        <v>0</v>
      </c>
      <c r="J189" s="193"/>
      <c r="K189" s="247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212">
        <f t="shared" si="18"/>
        <v>9859</v>
      </c>
      <c r="AD189" s="193">
        <v>9859</v>
      </c>
      <c r="AE189" s="193"/>
      <c r="AF189" s="231"/>
    </row>
    <row r="190" spans="1:32" s="232" customFormat="1" ht="15.75">
      <c r="A190" s="213" t="s">
        <v>611</v>
      </c>
      <c r="B190" s="214" t="s">
        <v>517</v>
      </c>
      <c r="C190" s="193">
        <f t="shared" si="17"/>
        <v>12299</v>
      </c>
      <c r="D190" s="215">
        <f t="shared" si="10"/>
        <v>0</v>
      </c>
      <c r="E190" s="215">
        <v>0</v>
      </c>
      <c r="F190" s="215">
        <v>0</v>
      </c>
      <c r="G190" s="215">
        <v>0</v>
      </c>
      <c r="H190" s="215">
        <v>0</v>
      </c>
      <c r="I190" s="215"/>
      <c r="J190" s="215"/>
      <c r="K190" s="248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7">
        <f t="shared" si="18"/>
        <v>12299</v>
      </c>
      <c r="AD190" s="215">
        <v>12299</v>
      </c>
      <c r="AE190" s="215"/>
      <c r="AF190" s="231"/>
    </row>
    <row r="191" spans="1:32" s="234" customFormat="1" ht="15.75">
      <c r="A191" s="611" t="s">
        <v>82</v>
      </c>
      <c r="B191" s="611"/>
      <c r="C191" s="218">
        <f>SUM(C184:C190)</f>
        <v>78630</v>
      </c>
      <c r="D191" s="218">
        <f t="shared" si="10"/>
        <v>0</v>
      </c>
      <c r="E191" s="218">
        <f aca="true" t="shared" si="19" ref="E191:M191">SUM(E184:E190)</f>
        <v>0</v>
      </c>
      <c r="F191" s="218">
        <f t="shared" si="19"/>
        <v>0</v>
      </c>
      <c r="G191" s="218">
        <f t="shared" si="19"/>
        <v>0</v>
      </c>
      <c r="H191" s="218">
        <f t="shared" si="19"/>
        <v>0</v>
      </c>
      <c r="I191" s="218">
        <f t="shared" si="19"/>
        <v>0</v>
      </c>
      <c r="J191" s="218">
        <f t="shared" si="19"/>
        <v>0</v>
      </c>
      <c r="K191" s="218"/>
      <c r="L191" s="218"/>
      <c r="M191" s="218">
        <f t="shared" si="19"/>
        <v>1752</v>
      </c>
      <c r="N191" s="218">
        <f>SUM(N184:N190)</f>
        <v>0</v>
      </c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9">
        <f t="shared" si="18"/>
        <v>78630</v>
      </c>
      <c r="AD191" s="218">
        <f>SUM(AD184:AD190)</f>
        <v>78630</v>
      </c>
      <c r="AE191" s="218"/>
      <c r="AF191" s="233"/>
    </row>
    <row r="192" spans="1:32" s="234" customFormat="1" ht="15.75">
      <c r="A192" s="626" t="s">
        <v>38</v>
      </c>
      <c r="B192" s="62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01"/>
      <c r="AD192" s="237"/>
      <c r="AE192" s="238"/>
      <c r="AF192" s="233"/>
    </row>
    <row r="193" spans="1:32" s="232" customFormat="1" ht="15.75">
      <c r="A193" s="205" t="s">
        <v>612</v>
      </c>
      <c r="B193" s="249" t="s">
        <v>299</v>
      </c>
      <c r="C193" s="193">
        <f>D193+L193+N193+P193+R193+T193+V193+AC193</f>
        <v>3341989</v>
      </c>
      <c r="D193" s="207">
        <f t="shared" si="10"/>
        <v>3341989</v>
      </c>
      <c r="E193" s="207"/>
      <c r="F193" s="207">
        <v>884510</v>
      </c>
      <c r="G193" s="207">
        <v>869989</v>
      </c>
      <c r="H193" s="207">
        <v>1587490</v>
      </c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8"/>
      <c r="AD193" s="207"/>
      <c r="AE193" s="207"/>
      <c r="AF193" s="231"/>
    </row>
    <row r="194" spans="1:32" s="232" customFormat="1" ht="15.75">
      <c r="A194" s="213" t="s">
        <v>613</v>
      </c>
      <c r="B194" s="250" t="s">
        <v>975</v>
      </c>
      <c r="C194" s="193">
        <f>D194+L194+N194+P194+R194+T194+V194+AC194</f>
        <v>327228</v>
      </c>
      <c r="D194" s="215"/>
      <c r="E194" s="215"/>
      <c r="F194" s="215"/>
      <c r="G194" s="215"/>
      <c r="H194" s="215"/>
      <c r="I194" s="215"/>
      <c r="J194" s="215"/>
      <c r="K194" s="215"/>
      <c r="L194" s="215"/>
      <c r="M194" s="215">
        <v>303</v>
      </c>
      <c r="N194" s="216">
        <v>327228</v>
      </c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7"/>
      <c r="AD194" s="215"/>
      <c r="AE194" s="215"/>
      <c r="AF194" s="231"/>
    </row>
    <row r="195" spans="1:32" s="234" customFormat="1" ht="15.75">
      <c r="A195" s="611" t="s">
        <v>83</v>
      </c>
      <c r="B195" s="611"/>
      <c r="C195" s="218">
        <f>SUM(C193:C194)</f>
        <v>3669217</v>
      </c>
      <c r="D195" s="218">
        <f aca="true" t="shared" si="20" ref="D195:N195">SUM(D193:D194)</f>
        <v>3341989</v>
      </c>
      <c r="E195" s="218"/>
      <c r="F195" s="218">
        <f t="shared" si="20"/>
        <v>884510</v>
      </c>
      <c r="G195" s="218">
        <f t="shared" si="20"/>
        <v>869989</v>
      </c>
      <c r="H195" s="218">
        <f t="shared" si="20"/>
        <v>1587490</v>
      </c>
      <c r="I195" s="218"/>
      <c r="J195" s="218"/>
      <c r="K195" s="218"/>
      <c r="L195" s="218"/>
      <c r="M195" s="218">
        <f t="shared" si="20"/>
        <v>303</v>
      </c>
      <c r="N195" s="218">
        <f t="shared" si="20"/>
        <v>327228</v>
      </c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9"/>
      <c r="AD195" s="218"/>
      <c r="AE195" s="218"/>
      <c r="AF195" s="233"/>
    </row>
    <row r="196" spans="1:32" s="234" customFormat="1" ht="15.75">
      <c r="A196" s="198" t="s">
        <v>39</v>
      </c>
      <c r="B196" s="251"/>
      <c r="C196" s="237"/>
      <c r="D196" s="237"/>
      <c r="E196" s="237"/>
      <c r="F196" s="237"/>
      <c r="G196" s="237"/>
      <c r="H196" s="237"/>
      <c r="I196" s="237"/>
      <c r="J196" s="237"/>
      <c r="K196" s="252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01"/>
      <c r="AD196" s="237"/>
      <c r="AE196" s="238"/>
      <c r="AF196" s="233"/>
    </row>
    <row r="197" spans="1:32" s="232" customFormat="1" ht="15.75">
      <c r="A197" s="205" t="s">
        <v>614</v>
      </c>
      <c r="B197" s="249" t="s">
        <v>300</v>
      </c>
      <c r="C197" s="193">
        <f>D197+L197+N197+P197+R197+T197+V197+AC197</f>
        <v>1435229</v>
      </c>
      <c r="D197" s="207"/>
      <c r="E197" s="207"/>
      <c r="F197" s="207"/>
      <c r="G197" s="207"/>
      <c r="H197" s="207"/>
      <c r="I197" s="207"/>
      <c r="J197" s="207"/>
      <c r="K197" s="240"/>
      <c r="L197" s="207"/>
      <c r="M197" s="207">
        <v>630</v>
      </c>
      <c r="N197" s="316">
        <v>685264</v>
      </c>
      <c r="O197" s="207"/>
      <c r="P197" s="207"/>
      <c r="Q197" s="207">
        <v>928</v>
      </c>
      <c r="R197" s="316">
        <v>749965</v>
      </c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8"/>
      <c r="AD197" s="207"/>
      <c r="AE197" s="207"/>
      <c r="AF197" s="231"/>
    </row>
    <row r="198" spans="1:32" s="232" customFormat="1" ht="15.75">
      <c r="A198" s="209" t="s">
        <v>615</v>
      </c>
      <c r="B198" s="230" t="s">
        <v>301</v>
      </c>
      <c r="C198" s="193">
        <f>D198+L198+N198+P198+R198+T198+V198+AC198</f>
        <v>1658272</v>
      </c>
      <c r="D198" s="193"/>
      <c r="E198" s="193"/>
      <c r="F198" s="193"/>
      <c r="G198" s="193"/>
      <c r="H198" s="193"/>
      <c r="I198" s="193"/>
      <c r="J198" s="193"/>
      <c r="K198" s="242"/>
      <c r="L198" s="193"/>
      <c r="M198" s="193">
        <v>1388.7</v>
      </c>
      <c r="N198" s="193">
        <v>1658272</v>
      </c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212"/>
      <c r="AD198" s="193"/>
      <c r="AE198" s="193"/>
      <c r="AF198" s="231"/>
    </row>
    <row r="199" spans="1:32" s="232" customFormat="1" ht="15.75">
      <c r="A199" s="209" t="s">
        <v>616</v>
      </c>
      <c r="B199" s="230" t="s">
        <v>302</v>
      </c>
      <c r="C199" s="193">
        <f>D199+L199+N199+P199+R199+T199+V199+AC199</f>
        <v>1686852</v>
      </c>
      <c r="D199" s="193"/>
      <c r="E199" s="193"/>
      <c r="F199" s="193"/>
      <c r="G199" s="193"/>
      <c r="H199" s="193"/>
      <c r="I199" s="193"/>
      <c r="J199" s="193"/>
      <c r="K199" s="242"/>
      <c r="L199" s="193"/>
      <c r="M199" s="193">
        <v>1388.7</v>
      </c>
      <c r="N199" s="193">
        <v>1686852</v>
      </c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212"/>
      <c r="AD199" s="193"/>
      <c r="AE199" s="193"/>
      <c r="AF199" s="231"/>
    </row>
    <row r="200" spans="1:32" s="232" customFormat="1" ht="15.75">
      <c r="A200" s="209" t="s">
        <v>617</v>
      </c>
      <c r="B200" s="230" t="s">
        <v>303</v>
      </c>
      <c r="C200" s="193">
        <f>D200+L200+N200+P200+R200+T200+V200+AC200</f>
        <v>753631</v>
      </c>
      <c r="D200" s="193"/>
      <c r="E200" s="193"/>
      <c r="F200" s="193"/>
      <c r="G200" s="193"/>
      <c r="H200" s="193"/>
      <c r="I200" s="193"/>
      <c r="J200" s="193"/>
      <c r="K200" s="242"/>
      <c r="L200" s="193"/>
      <c r="M200" s="193">
        <v>692.1</v>
      </c>
      <c r="N200" s="193">
        <v>753631</v>
      </c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212"/>
      <c r="AD200" s="193"/>
      <c r="AE200" s="193"/>
      <c r="AF200" s="231"/>
    </row>
    <row r="201" spans="1:32" s="232" customFormat="1" ht="15.75">
      <c r="A201" s="213" t="s">
        <v>618</v>
      </c>
      <c r="B201" s="250" t="s">
        <v>304</v>
      </c>
      <c r="C201" s="193">
        <f>D201+L201+N201+P201+R201+T201+V201+AC201</f>
        <v>1800581</v>
      </c>
      <c r="D201" s="215"/>
      <c r="E201" s="215"/>
      <c r="F201" s="215"/>
      <c r="G201" s="215"/>
      <c r="H201" s="215"/>
      <c r="I201" s="215"/>
      <c r="J201" s="215"/>
      <c r="K201" s="244"/>
      <c r="L201" s="215"/>
      <c r="M201" s="215">
        <v>689.58</v>
      </c>
      <c r="N201" s="215">
        <v>766740</v>
      </c>
      <c r="O201" s="215"/>
      <c r="P201" s="215"/>
      <c r="Q201" s="215">
        <v>972.6</v>
      </c>
      <c r="R201" s="215">
        <v>1033841</v>
      </c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7"/>
      <c r="AD201" s="215"/>
      <c r="AE201" s="215"/>
      <c r="AF201" s="231"/>
    </row>
    <row r="202" spans="1:32" s="234" customFormat="1" ht="15.75">
      <c r="A202" s="611" t="s">
        <v>84</v>
      </c>
      <c r="B202" s="611"/>
      <c r="C202" s="218">
        <f>SUM(C197:C201)</f>
        <v>7334565</v>
      </c>
      <c r="D202" s="218"/>
      <c r="E202" s="218"/>
      <c r="F202" s="218"/>
      <c r="G202" s="218"/>
      <c r="H202" s="218"/>
      <c r="I202" s="218"/>
      <c r="J202" s="218"/>
      <c r="K202" s="218"/>
      <c r="L202" s="218"/>
      <c r="M202" s="218">
        <f aca="true" t="shared" si="21" ref="M202:R202">SUM(M197:M201)</f>
        <v>4789.08</v>
      </c>
      <c r="N202" s="218">
        <f t="shared" si="21"/>
        <v>5550759</v>
      </c>
      <c r="O202" s="218"/>
      <c r="P202" s="218"/>
      <c r="Q202" s="218">
        <f t="shared" si="21"/>
        <v>1900.6</v>
      </c>
      <c r="R202" s="218">
        <f t="shared" si="21"/>
        <v>1783806</v>
      </c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9"/>
      <c r="AD202" s="218"/>
      <c r="AE202" s="218"/>
      <c r="AF202" s="233"/>
    </row>
    <row r="203" spans="1:32" s="73" customFormat="1" ht="15.75">
      <c r="A203" s="163" t="s">
        <v>40</v>
      </c>
      <c r="B203" s="172"/>
      <c r="C203" s="170"/>
      <c r="D203" s="170"/>
      <c r="E203" s="170"/>
      <c r="F203" s="170"/>
      <c r="G203" s="170"/>
      <c r="H203" s="170"/>
      <c r="I203" s="170"/>
      <c r="J203" s="170"/>
      <c r="K203" s="172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65"/>
      <c r="AD203" s="170"/>
      <c r="AE203" s="171"/>
      <c r="AF203" s="187"/>
    </row>
    <row r="204" spans="1:66" ht="15.75">
      <c r="A204" s="302" t="s">
        <v>619</v>
      </c>
      <c r="B204" s="293" t="s">
        <v>478</v>
      </c>
      <c r="C204" s="191">
        <f>D204+L204+N204+P204+R204+T204+V204+AC204</f>
        <v>3213668</v>
      </c>
      <c r="D204" s="49">
        <f>SUM(E204:J204)</f>
        <v>0</v>
      </c>
      <c r="E204" s="49"/>
      <c r="F204" s="49"/>
      <c r="G204" s="49"/>
      <c r="H204" s="49"/>
      <c r="I204" s="278">
        <v>0</v>
      </c>
      <c r="J204" s="49"/>
      <c r="K204" s="49"/>
      <c r="L204" s="49"/>
      <c r="M204" s="49">
        <v>1023</v>
      </c>
      <c r="N204" s="49">
        <v>1240611</v>
      </c>
      <c r="O204" s="49"/>
      <c r="P204" s="49"/>
      <c r="Q204" s="49">
        <v>1152</v>
      </c>
      <c r="R204" s="49">
        <v>1854042</v>
      </c>
      <c r="S204" s="49">
        <v>76</v>
      </c>
      <c r="T204" s="191">
        <v>119015</v>
      </c>
      <c r="U204" s="49"/>
      <c r="V204" s="49"/>
      <c r="W204" s="49"/>
      <c r="X204" s="49"/>
      <c r="Y204" s="49"/>
      <c r="Z204" s="49"/>
      <c r="AA204" s="49"/>
      <c r="AB204" s="49"/>
      <c r="AC204" s="56"/>
      <c r="AD204" s="49"/>
      <c r="AE204" s="49"/>
      <c r="AF204" s="186"/>
      <c r="AJ204" s="3" t="s">
        <v>619</v>
      </c>
      <c r="AK204" s="3" t="s">
        <v>478</v>
      </c>
      <c r="AL204" s="344">
        <v>3154186</v>
      </c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>
        <v>1023</v>
      </c>
      <c r="AW204" s="344">
        <v>1240611</v>
      </c>
      <c r="AX204" s="344"/>
      <c r="AY204" s="344"/>
      <c r="AZ204" s="344">
        <v>1152</v>
      </c>
      <c r="BA204" s="344">
        <v>1779598</v>
      </c>
      <c r="BB204" s="344">
        <v>76</v>
      </c>
      <c r="BC204" s="344">
        <v>133977</v>
      </c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</row>
    <row r="205" spans="1:66" ht="15.75">
      <c r="A205" s="302" t="s">
        <v>620</v>
      </c>
      <c r="B205" s="293" t="s">
        <v>880</v>
      </c>
      <c r="C205" s="191">
        <f aca="true" t="shared" si="22" ref="C205:C269">D205+L205+N205+P205+R205+T205+V205+AC205</f>
        <v>1419450</v>
      </c>
      <c r="D205" s="87"/>
      <c r="E205" s="49"/>
      <c r="F205" s="49"/>
      <c r="G205" s="49"/>
      <c r="H205" s="49"/>
      <c r="I205" s="49"/>
      <c r="J205" s="49"/>
      <c r="K205" s="49"/>
      <c r="L205" s="49"/>
      <c r="M205" s="49">
        <v>1651.1</v>
      </c>
      <c r="N205" s="191">
        <v>1419450</v>
      </c>
      <c r="O205" s="49"/>
      <c r="P205" s="49"/>
      <c r="Q205" s="49"/>
      <c r="R205" s="49"/>
      <c r="S205" s="49"/>
      <c r="T205" s="49"/>
      <c r="U205" s="49"/>
      <c r="V205" s="87"/>
      <c r="W205" s="49"/>
      <c r="X205" s="49"/>
      <c r="Y205" s="49"/>
      <c r="Z205" s="49"/>
      <c r="AA205" s="49"/>
      <c r="AB205" s="49"/>
      <c r="AC205" s="86"/>
      <c r="AD205" s="49"/>
      <c r="AE205" s="49"/>
      <c r="AF205" s="186"/>
      <c r="AJ205" s="3" t="s">
        <v>620</v>
      </c>
      <c r="AK205" s="3" t="s">
        <v>880</v>
      </c>
      <c r="AL205" s="344">
        <v>1419450</v>
      </c>
      <c r="AM205" s="344"/>
      <c r="AN205" s="344"/>
      <c r="AO205" s="344"/>
      <c r="AP205" s="344"/>
      <c r="AQ205" s="344"/>
      <c r="AR205" s="344"/>
      <c r="AS205" s="344"/>
      <c r="AT205" s="344"/>
      <c r="AU205" s="344"/>
      <c r="AV205" s="344">
        <v>1651.1</v>
      </c>
      <c r="AW205" s="344">
        <v>1419450</v>
      </c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</row>
    <row r="206" spans="1:66" ht="15.75">
      <c r="A206" s="302" t="s">
        <v>621</v>
      </c>
      <c r="B206" s="293" t="s">
        <v>479</v>
      </c>
      <c r="C206" s="49">
        <f t="shared" si="22"/>
        <v>2697100</v>
      </c>
      <c r="D206" s="87">
        <f aca="true" t="shared" si="23" ref="D206:D270">SUM(E206:J206)</f>
        <v>2697100</v>
      </c>
      <c r="E206" s="49">
        <v>2697100</v>
      </c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87"/>
      <c r="W206" s="49"/>
      <c r="X206" s="49"/>
      <c r="Y206" s="49"/>
      <c r="Z206" s="49"/>
      <c r="AA206" s="49"/>
      <c r="AB206" s="49"/>
      <c r="AC206" s="86"/>
      <c r="AD206" s="49"/>
      <c r="AE206" s="49"/>
      <c r="AF206" s="186"/>
      <c r="AJ206" s="3" t="s">
        <v>621</v>
      </c>
      <c r="AK206" s="3" t="s">
        <v>479</v>
      </c>
      <c r="AL206" s="344">
        <v>2697100</v>
      </c>
      <c r="AM206" s="344">
        <v>2697100</v>
      </c>
      <c r="AN206" s="344">
        <v>2697100</v>
      </c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</row>
    <row r="207" spans="1:66" ht="15.75">
      <c r="A207" s="302" t="s">
        <v>622</v>
      </c>
      <c r="B207" s="293" t="s">
        <v>881</v>
      </c>
      <c r="C207" s="49">
        <f t="shared" si="22"/>
        <v>320710</v>
      </c>
      <c r="D207" s="87">
        <f t="shared" si="23"/>
        <v>320710</v>
      </c>
      <c r="E207" s="49">
        <v>320710</v>
      </c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87"/>
      <c r="W207" s="49"/>
      <c r="X207" s="49"/>
      <c r="Y207" s="49"/>
      <c r="Z207" s="49"/>
      <c r="AA207" s="49"/>
      <c r="AB207" s="49"/>
      <c r="AC207" s="86"/>
      <c r="AD207" s="49"/>
      <c r="AE207" s="49"/>
      <c r="AF207" s="186"/>
      <c r="AJ207" s="3" t="s">
        <v>622</v>
      </c>
      <c r="AK207" s="3" t="s">
        <v>881</v>
      </c>
      <c r="AL207" s="344">
        <v>332253</v>
      </c>
      <c r="AM207" s="344">
        <v>332253</v>
      </c>
      <c r="AN207" s="344">
        <v>332253</v>
      </c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</row>
    <row r="208" spans="1:66" ht="15.75">
      <c r="A208" s="281" t="s">
        <v>623</v>
      </c>
      <c r="B208" s="303" t="s">
        <v>882</v>
      </c>
      <c r="C208" s="49">
        <f t="shared" si="22"/>
        <v>4000</v>
      </c>
      <c r="D208" s="87">
        <f t="shared" si="23"/>
        <v>0</v>
      </c>
      <c r="E208" s="49">
        <v>0</v>
      </c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87"/>
      <c r="W208" s="49"/>
      <c r="X208" s="49"/>
      <c r="Y208" s="49"/>
      <c r="Z208" s="49"/>
      <c r="AA208" s="49"/>
      <c r="AB208" s="49"/>
      <c r="AC208" s="304">
        <f>SUM(AD208:AE208)</f>
        <v>4000</v>
      </c>
      <c r="AD208" s="278">
        <v>4000</v>
      </c>
      <c r="AE208" s="49"/>
      <c r="AF208" s="186"/>
      <c r="AJ208" s="3" t="s">
        <v>623</v>
      </c>
      <c r="AK208" s="3" t="s">
        <v>882</v>
      </c>
      <c r="AL208" s="344">
        <v>8000</v>
      </c>
      <c r="AM208" s="344"/>
      <c r="AN208" s="344">
        <v>0</v>
      </c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/>
      <c r="BA208" s="344"/>
      <c r="BB208" s="344"/>
      <c r="BC208" s="344"/>
      <c r="BD208" s="344"/>
      <c r="BE208" s="344"/>
      <c r="BF208" s="344"/>
      <c r="BG208" s="344"/>
      <c r="BH208" s="344"/>
      <c r="BI208" s="344"/>
      <c r="BJ208" s="344"/>
      <c r="BK208" s="344"/>
      <c r="BL208" s="344">
        <v>4000</v>
      </c>
      <c r="BM208" s="344">
        <v>4000</v>
      </c>
      <c r="BN208" s="344"/>
    </row>
    <row r="209" spans="1:66" ht="15.75">
      <c r="A209" s="302" t="s">
        <v>624</v>
      </c>
      <c r="B209" s="293" t="s">
        <v>883</v>
      </c>
      <c r="C209" s="49">
        <f t="shared" si="22"/>
        <v>183179</v>
      </c>
      <c r="D209" s="87">
        <f t="shared" si="23"/>
        <v>183179</v>
      </c>
      <c r="E209" s="49">
        <v>183179</v>
      </c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87"/>
      <c r="W209" s="49"/>
      <c r="X209" s="49"/>
      <c r="Y209" s="49"/>
      <c r="Z209" s="49"/>
      <c r="AA209" s="49"/>
      <c r="AB209" s="49"/>
      <c r="AC209" s="86"/>
      <c r="AD209" s="49"/>
      <c r="AE209" s="49"/>
      <c r="AF209" s="186"/>
      <c r="AJ209" s="3" t="s">
        <v>624</v>
      </c>
      <c r="AK209" s="3" t="s">
        <v>883</v>
      </c>
      <c r="AL209" s="344">
        <v>188815</v>
      </c>
      <c r="AM209" s="344">
        <v>188815</v>
      </c>
      <c r="AN209" s="344">
        <v>188815</v>
      </c>
      <c r="AO209" s="344"/>
      <c r="AP209" s="344"/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</row>
    <row r="210" spans="1:66" ht="15.75">
      <c r="A210" s="302" t="s">
        <v>625</v>
      </c>
      <c r="B210" s="293" t="s">
        <v>884</v>
      </c>
      <c r="C210" s="49">
        <f t="shared" si="22"/>
        <v>202754</v>
      </c>
      <c r="D210" s="87">
        <f t="shared" si="23"/>
        <v>202754</v>
      </c>
      <c r="E210" s="49">
        <v>202754</v>
      </c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87"/>
      <c r="W210" s="49"/>
      <c r="X210" s="49"/>
      <c r="Y210" s="49"/>
      <c r="Z210" s="49"/>
      <c r="AA210" s="49"/>
      <c r="AB210" s="49"/>
      <c r="AC210" s="86"/>
      <c r="AD210" s="49"/>
      <c r="AE210" s="49"/>
      <c r="AF210" s="186"/>
      <c r="AJ210" s="3" t="s">
        <v>625</v>
      </c>
      <c r="AK210" s="3" t="s">
        <v>884</v>
      </c>
      <c r="AL210" s="344">
        <v>214297</v>
      </c>
      <c r="AM210" s="344">
        <v>214297</v>
      </c>
      <c r="AN210" s="344">
        <v>214297</v>
      </c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</row>
    <row r="211" spans="1:66" ht="15.75">
      <c r="A211" s="302" t="s">
        <v>626</v>
      </c>
      <c r="B211" s="293" t="s">
        <v>305</v>
      </c>
      <c r="C211" s="49">
        <f t="shared" si="22"/>
        <v>2207993</v>
      </c>
      <c r="D211" s="87">
        <f t="shared" si="23"/>
        <v>0</v>
      </c>
      <c r="E211" s="49"/>
      <c r="F211" s="49"/>
      <c r="G211" s="49"/>
      <c r="H211" s="49"/>
      <c r="I211" s="49"/>
      <c r="J211" s="49"/>
      <c r="K211" s="49"/>
      <c r="L211" s="49"/>
      <c r="M211" s="49">
        <v>1632</v>
      </c>
      <c r="N211" s="49">
        <v>2207993</v>
      </c>
      <c r="O211" s="49"/>
      <c r="P211" s="49"/>
      <c r="Q211" s="49"/>
      <c r="R211" s="49"/>
      <c r="S211" s="49"/>
      <c r="T211" s="49"/>
      <c r="U211" s="49"/>
      <c r="V211" s="87"/>
      <c r="W211" s="49"/>
      <c r="X211" s="49"/>
      <c r="Y211" s="49"/>
      <c r="Z211" s="49"/>
      <c r="AA211" s="49"/>
      <c r="AB211" s="49"/>
      <c r="AC211" s="86"/>
      <c r="AD211" s="49"/>
      <c r="AE211" s="49"/>
      <c r="AF211" s="186"/>
      <c r="AJ211" s="3" t="s">
        <v>626</v>
      </c>
      <c r="AK211" s="3" t="s">
        <v>305</v>
      </c>
      <c r="AL211" s="344">
        <v>1594050</v>
      </c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>
        <v>1632</v>
      </c>
      <c r="AW211" s="344">
        <v>1594050</v>
      </c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</row>
    <row r="212" spans="1:66" ht="15.75">
      <c r="A212" s="281"/>
      <c r="B212" s="303" t="s">
        <v>1021</v>
      </c>
      <c r="C212" s="49">
        <f t="shared" si="22"/>
        <v>3918816</v>
      </c>
      <c r="D212" s="87">
        <f t="shared" si="23"/>
        <v>0</v>
      </c>
      <c r="E212" s="49"/>
      <c r="F212" s="49"/>
      <c r="G212" s="49"/>
      <c r="H212" s="49"/>
      <c r="I212" s="49"/>
      <c r="J212" s="49"/>
      <c r="K212" s="49"/>
      <c r="L212" s="49"/>
      <c r="M212" s="278">
        <v>3614</v>
      </c>
      <c r="N212" s="278">
        <v>3918816</v>
      </c>
      <c r="O212" s="49"/>
      <c r="P212" s="49"/>
      <c r="Q212" s="49"/>
      <c r="R212" s="49"/>
      <c r="S212" s="49"/>
      <c r="T212" s="49"/>
      <c r="U212" s="49"/>
      <c r="V212" s="87"/>
      <c r="W212" s="49"/>
      <c r="X212" s="49"/>
      <c r="Y212" s="49"/>
      <c r="Z212" s="49"/>
      <c r="AA212" s="49"/>
      <c r="AB212" s="49"/>
      <c r="AC212" s="86"/>
      <c r="AD212" s="49"/>
      <c r="AE212" s="49"/>
      <c r="AF212" s="186"/>
      <c r="AJ212" s="3" t="s">
        <v>627</v>
      </c>
      <c r="AK212" s="3" t="s">
        <v>480</v>
      </c>
      <c r="AL212" s="344">
        <v>2350601</v>
      </c>
      <c r="AM212" s="344">
        <v>2350601</v>
      </c>
      <c r="AN212" s="344">
        <v>2350601</v>
      </c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</row>
    <row r="213" spans="1:66" ht="15.75">
      <c r="A213" s="302" t="s">
        <v>627</v>
      </c>
      <c r="B213" s="293" t="s">
        <v>480</v>
      </c>
      <c r="C213" s="49">
        <f t="shared" si="22"/>
        <v>2368155</v>
      </c>
      <c r="D213" s="87">
        <f t="shared" si="23"/>
        <v>2368155</v>
      </c>
      <c r="E213" s="49">
        <v>2368155</v>
      </c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87"/>
      <c r="W213" s="49"/>
      <c r="X213" s="49"/>
      <c r="Y213" s="49"/>
      <c r="Z213" s="49"/>
      <c r="AA213" s="49"/>
      <c r="AB213" s="49"/>
      <c r="AC213" s="86"/>
      <c r="AD213" s="49"/>
      <c r="AE213" s="49"/>
      <c r="AF213" s="186"/>
      <c r="AJ213" s="3" t="s">
        <v>628</v>
      </c>
      <c r="AK213" s="3" t="s">
        <v>481</v>
      </c>
      <c r="AL213" s="344">
        <v>496265</v>
      </c>
      <c r="AM213" s="344">
        <v>496265</v>
      </c>
      <c r="AN213" s="344">
        <v>496265</v>
      </c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</row>
    <row r="214" spans="1:66" ht="15.75">
      <c r="A214" s="302" t="s">
        <v>628</v>
      </c>
      <c r="B214" s="293" t="s">
        <v>481</v>
      </c>
      <c r="C214" s="49">
        <f t="shared" si="22"/>
        <v>668321</v>
      </c>
      <c r="D214" s="87">
        <f t="shared" si="23"/>
        <v>668321</v>
      </c>
      <c r="E214" s="49">
        <v>668321</v>
      </c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87"/>
      <c r="W214" s="49"/>
      <c r="X214" s="49"/>
      <c r="Y214" s="49"/>
      <c r="Z214" s="49"/>
      <c r="AA214" s="49"/>
      <c r="AB214" s="49"/>
      <c r="AC214" s="86"/>
      <c r="AD214" s="49"/>
      <c r="AE214" s="49"/>
      <c r="AF214" s="186"/>
      <c r="AJ214" s="3" t="s">
        <v>629</v>
      </c>
      <c r="AK214" s="3" t="s">
        <v>482</v>
      </c>
      <c r="AL214" s="344">
        <v>2160000</v>
      </c>
      <c r="AM214" s="344">
        <v>2160000</v>
      </c>
      <c r="AN214" s="344"/>
      <c r="AO214" s="344"/>
      <c r="AP214" s="344"/>
      <c r="AQ214" s="344">
        <v>2160000</v>
      </c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</row>
    <row r="215" spans="1:66" ht="15.75">
      <c r="A215" s="302" t="s">
        <v>629</v>
      </c>
      <c r="B215" s="293" t="s">
        <v>482</v>
      </c>
      <c r="C215" s="49">
        <f t="shared" si="22"/>
        <v>2160000</v>
      </c>
      <c r="D215" s="87">
        <f t="shared" si="23"/>
        <v>2160000</v>
      </c>
      <c r="E215" s="49"/>
      <c r="F215" s="49"/>
      <c r="G215" s="49"/>
      <c r="H215" s="49">
        <v>2160000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87"/>
      <c r="W215" s="49"/>
      <c r="X215" s="49"/>
      <c r="Y215" s="49"/>
      <c r="Z215" s="49"/>
      <c r="AA215" s="49"/>
      <c r="AB215" s="49"/>
      <c r="AC215" s="86"/>
      <c r="AD215" s="49"/>
      <c r="AE215" s="49"/>
      <c r="AF215" s="186"/>
      <c r="AJ215" s="3" t="s">
        <v>630</v>
      </c>
      <c r="AK215" s="3" t="s">
        <v>483</v>
      </c>
      <c r="AL215" s="344">
        <v>2000000</v>
      </c>
      <c r="AM215" s="344">
        <v>2000000</v>
      </c>
      <c r="AN215" s="344"/>
      <c r="AO215" s="344">
        <v>1000000</v>
      </c>
      <c r="AP215" s="344">
        <v>1000000</v>
      </c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</row>
    <row r="216" spans="1:66" ht="15.75">
      <c r="A216" s="302" t="s">
        <v>630</v>
      </c>
      <c r="B216" s="293" t="s">
        <v>483</v>
      </c>
      <c r="C216" s="49">
        <f t="shared" si="22"/>
        <v>2000000</v>
      </c>
      <c r="D216" s="87">
        <f t="shared" si="23"/>
        <v>2000000</v>
      </c>
      <c r="E216" s="49"/>
      <c r="F216" s="49">
        <v>1000000</v>
      </c>
      <c r="G216" s="49">
        <v>1000000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87"/>
      <c r="W216" s="49"/>
      <c r="X216" s="49"/>
      <c r="Y216" s="49"/>
      <c r="Z216" s="49"/>
      <c r="AA216" s="49"/>
      <c r="AB216" s="49"/>
      <c r="AC216" s="86"/>
      <c r="AD216" s="49"/>
      <c r="AE216" s="49"/>
      <c r="AF216" s="186"/>
      <c r="AJ216" s="3" t="s">
        <v>631</v>
      </c>
      <c r="AK216" s="3" t="s">
        <v>484</v>
      </c>
      <c r="AL216" s="344">
        <v>543255</v>
      </c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344">
        <v>540</v>
      </c>
      <c r="AW216" s="344">
        <v>543255</v>
      </c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</row>
    <row r="217" spans="1:66" ht="15.75">
      <c r="A217" s="302" t="s">
        <v>631</v>
      </c>
      <c r="B217" s="293" t="s">
        <v>484</v>
      </c>
      <c r="C217" s="191">
        <f t="shared" si="22"/>
        <v>541706</v>
      </c>
      <c r="D217" s="87"/>
      <c r="E217" s="49"/>
      <c r="F217" s="49"/>
      <c r="G217" s="49"/>
      <c r="H217" s="49"/>
      <c r="I217" s="49"/>
      <c r="J217" s="49"/>
      <c r="K217" s="49"/>
      <c r="L217" s="49"/>
      <c r="M217" s="49">
        <v>540</v>
      </c>
      <c r="N217" s="191">
        <v>541706</v>
      </c>
      <c r="O217" s="49"/>
      <c r="P217" s="49"/>
      <c r="Q217" s="49"/>
      <c r="R217" s="49"/>
      <c r="S217" s="49"/>
      <c r="T217" s="49"/>
      <c r="U217" s="49"/>
      <c r="V217" s="87"/>
      <c r="W217" s="49"/>
      <c r="X217" s="49"/>
      <c r="Y217" s="49"/>
      <c r="Z217" s="49"/>
      <c r="AA217" s="49"/>
      <c r="AB217" s="49"/>
      <c r="AC217" s="86"/>
      <c r="AD217" s="49"/>
      <c r="AE217" s="49"/>
      <c r="AF217" s="186"/>
      <c r="AJ217" s="3" t="s">
        <v>632</v>
      </c>
      <c r="AK217" s="3" t="s">
        <v>306</v>
      </c>
      <c r="AL217" s="344">
        <v>1508363</v>
      </c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>
        <v>446</v>
      </c>
      <c r="BA217" s="344">
        <v>1508363</v>
      </c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</row>
    <row r="218" spans="1:66" ht="15.75">
      <c r="A218" s="302" t="s">
        <v>632</v>
      </c>
      <c r="B218" s="293" t="s">
        <v>306</v>
      </c>
      <c r="C218" s="49">
        <f t="shared" si="22"/>
        <v>1650408</v>
      </c>
      <c r="D218" s="87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>
        <v>446</v>
      </c>
      <c r="R218" s="49">
        <v>1650408</v>
      </c>
      <c r="S218" s="49"/>
      <c r="T218" s="49"/>
      <c r="U218" s="49"/>
      <c r="V218" s="87"/>
      <c r="W218" s="49"/>
      <c r="X218" s="49"/>
      <c r="Y218" s="49"/>
      <c r="Z218" s="49"/>
      <c r="AA218" s="49"/>
      <c r="AB218" s="49"/>
      <c r="AC218" s="86"/>
      <c r="AD218" s="49"/>
      <c r="AE218" s="49"/>
      <c r="AF218" s="186"/>
      <c r="AJ218" s="3" t="s">
        <v>633</v>
      </c>
      <c r="AK218" s="3" t="s">
        <v>885</v>
      </c>
      <c r="AL218" s="344">
        <v>579384</v>
      </c>
      <c r="AM218" s="344">
        <v>579384</v>
      </c>
      <c r="AN218" s="344"/>
      <c r="AO218" s="344">
        <v>355235</v>
      </c>
      <c r="AP218" s="344">
        <v>224149</v>
      </c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</row>
    <row r="219" spans="1:66" ht="15.75">
      <c r="A219" s="302" t="s">
        <v>633</v>
      </c>
      <c r="B219" s="293" t="s">
        <v>885</v>
      </c>
      <c r="C219" s="191">
        <f t="shared" si="22"/>
        <v>1258324</v>
      </c>
      <c r="D219" s="87">
        <f t="shared" si="23"/>
        <v>1258324</v>
      </c>
      <c r="E219" s="49"/>
      <c r="F219" s="49">
        <v>629162</v>
      </c>
      <c r="G219" s="49">
        <v>629162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87"/>
      <c r="W219" s="49"/>
      <c r="X219" s="49"/>
      <c r="Y219" s="49"/>
      <c r="Z219" s="49"/>
      <c r="AA219" s="49"/>
      <c r="AB219" s="49"/>
      <c r="AC219" s="86"/>
      <c r="AD219" s="49"/>
      <c r="AE219" s="49"/>
      <c r="AF219" s="186"/>
      <c r="AJ219" s="3" t="s">
        <v>634</v>
      </c>
      <c r="AK219" s="3" t="s">
        <v>485</v>
      </c>
      <c r="AL219" s="344">
        <v>3100000</v>
      </c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>
        <v>1350.7</v>
      </c>
      <c r="AW219" s="344">
        <v>3100000</v>
      </c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</row>
    <row r="220" spans="1:66" ht="15.75">
      <c r="A220" s="302" t="s">
        <v>634</v>
      </c>
      <c r="B220" s="293" t="s">
        <v>485</v>
      </c>
      <c r="C220" s="49">
        <f t="shared" si="22"/>
        <v>3100000</v>
      </c>
      <c r="D220" s="87"/>
      <c r="E220" s="49"/>
      <c r="F220" s="49"/>
      <c r="G220" s="49"/>
      <c r="H220" s="49"/>
      <c r="I220" s="49"/>
      <c r="J220" s="49"/>
      <c r="K220" s="49"/>
      <c r="L220" s="49"/>
      <c r="M220" s="49">
        <v>1350.7</v>
      </c>
      <c r="N220" s="49">
        <v>3100000</v>
      </c>
      <c r="O220" s="49"/>
      <c r="P220" s="49"/>
      <c r="Q220" s="49"/>
      <c r="R220" s="49"/>
      <c r="S220" s="49"/>
      <c r="T220" s="49"/>
      <c r="U220" s="49"/>
      <c r="V220" s="87"/>
      <c r="W220" s="49"/>
      <c r="X220" s="49"/>
      <c r="Y220" s="49"/>
      <c r="Z220" s="49"/>
      <c r="AA220" s="49"/>
      <c r="AB220" s="49"/>
      <c r="AC220" s="86"/>
      <c r="AD220" s="49"/>
      <c r="AE220" s="49"/>
      <c r="AF220" s="186"/>
      <c r="AJ220" s="3" t="s">
        <v>635</v>
      </c>
      <c r="AK220" s="3" t="s">
        <v>486</v>
      </c>
      <c r="AL220" s="344">
        <v>806059</v>
      </c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>
        <v>960</v>
      </c>
      <c r="AW220" s="344">
        <v>806059</v>
      </c>
      <c r="AX220" s="344"/>
      <c r="AY220" s="344"/>
      <c r="AZ220" s="344"/>
      <c r="BA220" s="344"/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</row>
    <row r="221" spans="1:66" ht="15.75">
      <c r="A221" s="302" t="s">
        <v>635</v>
      </c>
      <c r="B221" s="293" t="s">
        <v>486</v>
      </c>
      <c r="C221" s="49">
        <f t="shared" si="22"/>
        <v>892262</v>
      </c>
      <c r="D221" s="87"/>
      <c r="E221" s="49"/>
      <c r="F221" s="49"/>
      <c r="G221" s="49"/>
      <c r="H221" s="49"/>
      <c r="I221" s="49"/>
      <c r="J221" s="49"/>
      <c r="K221" s="49"/>
      <c r="L221" s="49"/>
      <c r="M221" s="49">
        <v>960</v>
      </c>
      <c r="N221" s="49">
        <v>892262</v>
      </c>
      <c r="O221" s="49"/>
      <c r="P221" s="49"/>
      <c r="Q221" s="49"/>
      <c r="R221" s="49"/>
      <c r="S221" s="49"/>
      <c r="T221" s="49"/>
      <c r="U221" s="49"/>
      <c r="V221" s="87"/>
      <c r="W221" s="49"/>
      <c r="X221" s="49"/>
      <c r="Y221" s="49"/>
      <c r="Z221" s="49"/>
      <c r="AA221" s="49"/>
      <c r="AB221" s="49"/>
      <c r="AC221" s="86"/>
      <c r="AD221" s="49"/>
      <c r="AE221" s="49"/>
      <c r="AF221" s="186"/>
      <c r="AJ221" s="3" t="s">
        <v>636</v>
      </c>
      <c r="AK221" s="3" t="s">
        <v>307</v>
      </c>
      <c r="AL221" s="344">
        <v>2396021</v>
      </c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344">
        <v>960</v>
      </c>
      <c r="AW221" s="344">
        <v>897650</v>
      </c>
      <c r="AX221" s="344"/>
      <c r="AY221" s="344"/>
      <c r="AZ221" s="344">
        <v>2636</v>
      </c>
      <c r="BA221" s="344">
        <v>1498371</v>
      </c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</row>
    <row r="222" spans="1:66" ht="15.75">
      <c r="A222" s="302" t="s">
        <v>636</v>
      </c>
      <c r="B222" s="293" t="s">
        <v>307</v>
      </c>
      <c r="C222" s="49">
        <f t="shared" si="22"/>
        <v>2397959</v>
      </c>
      <c r="D222" s="87"/>
      <c r="E222" s="49"/>
      <c r="F222" s="49"/>
      <c r="G222" s="49"/>
      <c r="H222" s="49"/>
      <c r="I222" s="49"/>
      <c r="J222" s="49"/>
      <c r="K222" s="49"/>
      <c r="L222" s="49"/>
      <c r="M222" s="49">
        <v>960</v>
      </c>
      <c r="N222" s="49">
        <v>899588</v>
      </c>
      <c r="O222" s="49"/>
      <c r="P222" s="49"/>
      <c r="Q222" s="49">
        <v>2636</v>
      </c>
      <c r="R222" s="49">
        <v>1498371</v>
      </c>
      <c r="S222" s="49"/>
      <c r="T222" s="49"/>
      <c r="U222" s="49"/>
      <c r="V222" s="87"/>
      <c r="W222" s="49"/>
      <c r="X222" s="49"/>
      <c r="Y222" s="49"/>
      <c r="Z222" s="49"/>
      <c r="AA222" s="49"/>
      <c r="AB222" s="49"/>
      <c r="AC222" s="86"/>
      <c r="AD222" s="49"/>
      <c r="AE222" s="49"/>
      <c r="AF222" s="186"/>
      <c r="AJ222" s="3" t="s">
        <v>637</v>
      </c>
      <c r="AK222" s="3" t="s">
        <v>487</v>
      </c>
      <c r="AL222" s="344">
        <v>556914</v>
      </c>
      <c r="AM222" s="344">
        <v>556914</v>
      </c>
      <c r="AN222" s="344">
        <v>556914</v>
      </c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</row>
    <row r="223" spans="1:66" ht="15.75">
      <c r="A223" s="302" t="s">
        <v>637</v>
      </c>
      <c r="B223" s="293" t="s">
        <v>487</v>
      </c>
      <c r="C223" s="49">
        <f t="shared" si="22"/>
        <v>556914</v>
      </c>
      <c r="D223" s="87">
        <f t="shared" si="23"/>
        <v>556914</v>
      </c>
      <c r="E223" s="49">
        <v>556914</v>
      </c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87"/>
      <c r="W223" s="49"/>
      <c r="X223" s="49"/>
      <c r="Y223" s="49"/>
      <c r="Z223" s="49"/>
      <c r="AA223" s="49"/>
      <c r="AB223" s="49"/>
      <c r="AC223" s="86"/>
      <c r="AD223" s="49"/>
      <c r="AE223" s="49"/>
      <c r="AF223" s="186"/>
      <c r="AJ223" s="3" t="s">
        <v>638</v>
      </c>
      <c r="AK223" s="3" t="s">
        <v>488</v>
      </c>
      <c r="AL223" s="344">
        <v>1540873.2</v>
      </c>
      <c r="AM223" s="344">
        <v>1540873.2</v>
      </c>
      <c r="AN223" s="344">
        <v>1169553</v>
      </c>
      <c r="AO223" s="344">
        <v>197374.9</v>
      </c>
      <c r="AP223" s="344">
        <v>173945.3</v>
      </c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</row>
    <row r="224" spans="1:66" ht="15.75">
      <c r="A224" s="302" t="s">
        <v>638</v>
      </c>
      <c r="B224" s="293" t="s">
        <v>488</v>
      </c>
      <c r="C224" s="49">
        <f t="shared" si="22"/>
        <v>1680777</v>
      </c>
      <c r="D224" s="87">
        <f t="shared" si="23"/>
        <v>1680777</v>
      </c>
      <c r="E224" s="49">
        <v>1169553</v>
      </c>
      <c r="F224" s="49">
        <v>261224</v>
      </c>
      <c r="G224" s="49">
        <v>250000</v>
      </c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87"/>
      <c r="W224" s="49"/>
      <c r="X224" s="49"/>
      <c r="Y224" s="49"/>
      <c r="Z224" s="49"/>
      <c r="AA224" s="49"/>
      <c r="AB224" s="49"/>
      <c r="AC224" s="86"/>
      <c r="AD224" s="49"/>
      <c r="AE224" s="49"/>
      <c r="AF224" s="186"/>
      <c r="AJ224" s="3" t="s">
        <v>639</v>
      </c>
      <c r="AK224" s="3" t="s">
        <v>886</v>
      </c>
      <c r="AL224" s="344">
        <v>4821968</v>
      </c>
      <c r="AM224" s="344">
        <v>3126872</v>
      </c>
      <c r="AN224" s="344"/>
      <c r="AO224" s="344"/>
      <c r="AP224" s="344"/>
      <c r="AQ224" s="344">
        <v>3126872</v>
      </c>
      <c r="AR224" s="344"/>
      <c r="AS224" s="344"/>
      <c r="AT224" s="344"/>
      <c r="AU224" s="344"/>
      <c r="AV224" s="344">
        <v>1898</v>
      </c>
      <c r="AW224" s="344">
        <v>1695096</v>
      </c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</row>
    <row r="225" spans="1:66" ht="15.75">
      <c r="A225" s="302" t="s">
        <v>639</v>
      </c>
      <c r="B225" s="293" t="s">
        <v>886</v>
      </c>
      <c r="C225" s="191">
        <f t="shared" si="22"/>
        <v>5014152</v>
      </c>
      <c r="D225" s="87">
        <f t="shared" si="23"/>
        <v>3400000</v>
      </c>
      <c r="E225" s="62"/>
      <c r="F225" s="62"/>
      <c r="G225" s="62"/>
      <c r="H225" s="191">
        <v>3400000</v>
      </c>
      <c r="I225" s="62"/>
      <c r="J225" s="49"/>
      <c r="K225" s="49"/>
      <c r="L225" s="49"/>
      <c r="M225" s="49">
        <v>1898</v>
      </c>
      <c r="N225" s="191">
        <v>1614152</v>
      </c>
      <c r="O225" s="49"/>
      <c r="P225" s="49"/>
      <c r="Q225" s="49"/>
      <c r="R225" s="49"/>
      <c r="S225" s="49"/>
      <c r="T225" s="49"/>
      <c r="U225" s="49"/>
      <c r="V225" s="87"/>
      <c r="W225" s="49"/>
      <c r="X225" s="49"/>
      <c r="Y225" s="49"/>
      <c r="Z225" s="49"/>
      <c r="AA225" s="49"/>
      <c r="AB225" s="49"/>
      <c r="AC225" s="86"/>
      <c r="AD225" s="49"/>
      <c r="AE225" s="49"/>
      <c r="AF225" s="186"/>
      <c r="AJ225" s="3" t="s">
        <v>640</v>
      </c>
      <c r="AK225" s="3" t="s">
        <v>308</v>
      </c>
      <c r="AL225" s="344">
        <v>4133050</v>
      </c>
      <c r="AM225" s="344">
        <v>3127503</v>
      </c>
      <c r="AN225" s="344"/>
      <c r="AO225" s="344"/>
      <c r="AP225" s="344"/>
      <c r="AQ225" s="344">
        <v>3127503</v>
      </c>
      <c r="AR225" s="344"/>
      <c r="AS225" s="344"/>
      <c r="AT225" s="344"/>
      <c r="AU225" s="344"/>
      <c r="AV225" s="344">
        <v>5100</v>
      </c>
      <c r="AW225" s="344">
        <v>1005547</v>
      </c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/>
      <c r="BM225" s="344"/>
      <c r="BN225" s="344"/>
    </row>
    <row r="226" spans="1:66" ht="15.75">
      <c r="A226" s="302" t="s">
        <v>640</v>
      </c>
      <c r="B226" s="293" t="s">
        <v>308</v>
      </c>
      <c r="C226" s="191">
        <f t="shared" si="22"/>
        <v>3577271</v>
      </c>
      <c r="D226" s="87">
        <f t="shared" si="23"/>
        <v>2703823</v>
      </c>
      <c r="E226" s="49"/>
      <c r="F226" s="49"/>
      <c r="G226" s="49"/>
      <c r="H226" s="49">
        <v>2703823</v>
      </c>
      <c r="I226" s="49"/>
      <c r="J226" s="49"/>
      <c r="K226" s="49"/>
      <c r="L226" s="49"/>
      <c r="M226" s="49">
        <v>854</v>
      </c>
      <c r="N226" s="292">
        <v>873448</v>
      </c>
      <c r="O226" s="49"/>
      <c r="P226" s="49"/>
      <c r="Q226" s="49"/>
      <c r="R226" s="49"/>
      <c r="S226" s="49"/>
      <c r="T226" s="49"/>
      <c r="U226" s="49"/>
      <c r="V226" s="87"/>
      <c r="W226" s="49"/>
      <c r="X226" s="49"/>
      <c r="Y226" s="49"/>
      <c r="Z226" s="49"/>
      <c r="AA226" s="49"/>
      <c r="AB226" s="49"/>
      <c r="AC226" s="86"/>
      <c r="AD226" s="49"/>
      <c r="AE226" s="49"/>
      <c r="AF226" s="186"/>
      <c r="AJ226" s="3" t="s">
        <v>641</v>
      </c>
      <c r="AK226" s="3" t="s">
        <v>489</v>
      </c>
      <c r="AL226" s="344">
        <v>1687900</v>
      </c>
      <c r="AM226" s="344">
        <v>1687900</v>
      </c>
      <c r="AN226" s="344">
        <v>1687900</v>
      </c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</row>
    <row r="227" spans="1:66" ht="15.75">
      <c r="A227" s="302" t="s">
        <v>641</v>
      </c>
      <c r="B227" s="293" t="s">
        <v>489</v>
      </c>
      <c r="C227" s="49">
        <f t="shared" si="22"/>
        <v>1894976</v>
      </c>
      <c r="D227" s="87">
        <f t="shared" si="23"/>
        <v>1894976</v>
      </c>
      <c r="E227" s="49">
        <v>1894976</v>
      </c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87"/>
      <c r="W227" s="49"/>
      <c r="X227" s="49"/>
      <c r="Y227" s="49"/>
      <c r="Z227" s="49"/>
      <c r="AA227" s="49"/>
      <c r="AB227" s="49"/>
      <c r="AC227" s="86"/>
      <c r="AD227" s="49"/>
      <c r="AE227" s="49"/>
      <c r="AF227" s="186"/>
      <c r="AJ227" s="3" t="s">
        <v>642</v>
      </c>
      <c r="AK227" s="3" t="s">
        <v>490</v>
      </c>
      <c r="AL227" s="344">
        <v>1259849</v>
      </c>
      <c r="AM227" s="344"/>
      <c r="AN227" s="344"/>
      <c r="AO227" s="344"/>
      <c r="AP227" s="344"/>
      <c r="AQ227" s="344"/>
      <c r="AR227" s="344"/>
      <c r="AS227" s="344"/>
      <c r="AT227" s="344"/>
      <c r="AU227" s="344"/>
      <c r="AV227" s="344">
        <v>1410.63</v>
      </c>
      <c r="AW227" s="344">
        <v>1259849</v>
      </c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</row>
    <row r="228" spans="1:66" ht="15.75">
      <c r="A228" s="302" t="s">
        <v>642</v>
      </c>
      <c r="B228" s="293" t="s">
        <v>490</v>
      </c>
      <c r="C228" s="49">
        <f t="shared" si="22"/>
        <v>1295874</v>
      </c>
      <c r="D228" s="87"/>
      <c r="E228" s="49"/>
      <c r="F228" s="49"/>
      <c r="G228" s="49"/>
      <c r="H228" s="49"/>
      <c r="I228" s="49"/>
      <c r="J228" s="49"/>
      <c r="K228" s="49"/>
      <c r="L228" s="49"/>
      <c r="M228" s="278">
        <v>1410.63</v>
      </c>
      <c r="N228" s="278">
        <v>1295874</v>
      </c>
      <c r="O228" s="49"/>
      <c r="P228" s="49"/>
      <c r="Q228" s="49"/>
      <c r="R228" s="49"/>
      <c r="S228" s="49"/>
      <c r="T228" s="49"/>
      <c r="U228" s="49"/>
      <c r="V228" s="87"/>
      <c r="W228" s="49"/>
      <c r="X228" s="49"/>
      <c r="Y228" s="49"/>
      <c r="Z228" s="49"/>
      <c r="AA228" s="49"/>
      <c r="AB228" s="49"/>
      <c r="AC228" s="86"/>
      <c r="AD228" s="49"/>
      <c r="AE228" s="49"/>
      <c r="AF228" s="186"/>
      <c r="AJ228" s="3" t="s">
        <v>643</v>
      </c>
      <c r="AK228" s="3" t="s">
        <v>491</v>
      </c>
      <c r="AL228" s="344">
        <v>1840996</v>
      </c>
      <c r="AM228" s="344"/>
      <c r="AN228" s="344"/>
      <c r="AO228" s="344"/>
      <c r="AP228" s="344"/>
      <c r="AQ228" s="344"/>
      <c r="AR228" s="344"/>
      <c r="AS228" s="344"/>
      <c r="AT228" s="344"/>
      <c r="AU228" s="344"/>
      <c r="AV228" s="344">
        <v>1412.32</v>
      </c>
      <c r="AW228" s="344">
        <v>1840996</v>
      </c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</row>
    <row r="229" spans="1:66" ht="15.75">
      <c r="A229" s="302" t="s">
        <v>643</v>
      </c>
      <c r="B229" s="293" t="s">
        <v>491</v>
      </c>
      <c r="C229" s="191">
        <f t="shared" si="22"/>
        <v>1602104</v>
      </c>
      <c r="D229" s="87"/>
      <c r="E229" s="49"/>
      <c r="F229" s="49"/>
      <c r="G229" s="49"/>
      <c r="H229" s="49"/>
      <c r="I229" s="49"/>
      <c r="J229" s="49"/>
      <c r="K229" s="49"/>
      <c r="L229" s="49"/>
      <c r="M229" s="49">
        <v>1412.32</v>
      </c>
      <c r="N229" s="191">
        <v>1602104</v>
      </c>
      <c r="O229" s="49"/>
      <c r="P229" s="49"/>
      <c r="Q229" s="49"/>
      <c r="R229" s="49"/>
      <c r="S229" s="49"/>
      <c r="T229" s="49"/>
      <c r="U229" s="49"/>
      <c r="V229" s="87"/>
      <c r="W229" s="49"/>
      <c r="X229" s="49"/>
      <c r="Y229" s="49"/>
      <c r="Z229" s="49"/>
      <c r="AA229" s="49"/>
      <c r="AB229" s="49"/>
      <c r="AC229" s="86"/>
      <c r="AD229" s="49"/>
      <c r="AE229" s="49"/>
      <c r="AF229" s="186"/>
      <c r="AJ229" s="3" t="s">
        <v>644</v>
      </c>
      <c r="AK229" s="3" t="s">
        <v>309</v>
      </c>
      <c r="AL229" s="344">
        <v>1169046</v>
      </c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>
        <v>1651.8</v>
      </c>
      <c r="BA229" s="344">
        <v>1169046</v>
      </c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</row>
    <row r="230" spans="1:66" ht="15.75">
      <c r="A230" s="302" t="s">
        <v>644</v>
      </c>
      <c r="B230" s="293" t="s">
        <v>309</v>
      </c>
      <c r="C230" s="49">
        <f t="shared" si="22"/>
        <v>1169223</v>
      </c>
      <c r="D230" s="87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>
        <v>1651.8</v>
      </c>
      <c r="R230" s="49">
        <v>1169223</v>
      </c>
      <c r="S230" s="49"/>
      <c r="T230" s="49"/>
      <c r="U230" s="49"/>
      <c r="V230" s="87"/>
      <c r="W230" s="49"/>
      <c r="X230" s="49"/>
      <c r="Y230" s="49"/>
      <c r="Z230" s="49"/>
      <c r="AA230" s="49"/>
      <c r="AB230" s="49"/>
      <c r="AC230" s="86"/>
      <c r="AD230" s="49"/>
      <c r="AE230" s="49"/>
      <c r="AF230" s="186"/>
      <c r="AJ230" s="3" t="s">
        <v>645</v>
      </c>
      <c r="AK230" s="3" t="s">
        <v>310</v>
      </c>
      <c r="AL230" s="344">
        <v>3190384</v>
      </c>
      <c r="AM230" s="344">
        <v>1458697</v>
      </c>
      <c r="AN230" s="344">
        <v>1458697</v>
      </c>
      <c r="AO230" s="344"/>
      <c r="AP230" s="344"/>
      <c r="AQ230" s="344"/>
      <c r="AR230" s="344"/>
      <c r="AS230" s="344"/>
      <c r="AT230" s="344"/>
      <c r="AU230" s="344"/>
      <c r="AV230" s="344">
        <v>1450</v>
      </c>
      <c r="AW230" s="344">
        <v>1731687</v>
      </c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</row>
    <row r="231" spans="1:66" ht="15.75">
      <c r="A231" s="302" t="s">
        <v>645</v>
      </c>
      <c r="B231" s="293" t="s">
        <v>310</v>
      </c>
      <c r="C231" s="49">
        <f t="shared" si="22"/>
        <v>3355297</v>
      </c>
      <c r="D231" s="87">
        <f t="shared" si="23"/>
        <v>1623610</v>
      </c>
      <c r="E231" s="49">
        <v>1623610</v>
      </c>
      <c r="F231" s="49"/>
      <c r="G231" s="49"/>
      <c r="H231" s="49"/>
      <c r="I231" s="49"/>
      <c r="J231" s="49"/>
      <c r="K231" s="49"/>
      <c r="L231" s="49"/>
      <c r="M231" s="49">
        <v>1450</v>
      </c>
      <c r="N231" s="49">
        <v>1731687</v>
      </c>
      <c r="O231" s="49"/>
      <c r="P231" s="49"/>
      <c r="Q231" s="49"/>
      <c r="R231" s="49"/>
      <c r="S231" s="49"/>
      <c r="T231" s="49"/>
      <c r="U231" s="49"/>
      <c r="V231" s="87"/>
      <c r="W231" s="49"/>
      <c r="X231" s="49"/>
      <c r="Y231" s="49"/>
      <c r="Z231" s="49"/>
      <c r="AA231" s="49"/>
      <c r="AB231" s="49"/>
      <c r="AC231" s="86"/>
      <c r="AD231" s="49"/>
      <c r="AE231" s="49"/>
      <c r="AF231" s="186"/>
      <c r="AJ231" s="3" t="s">
        <v>646</v>
      </c>
      <c r="AK231" s="3" t="s">
        <v>492</v>
      </c>
      <c r="AL231" s="344">
        <v>2116845</v>
      </c>
      <c r="AM231" s="344"/>
      <c r="AN231" s="344"/>
      <c r="AO231" s="344"/>
      <c r="AP231" s="344"/>
      <c r="AQ231" s="344"/>
      <c r="AR231" s="344"/>
      <c r="AS231" s="344"/>
      <c r="AT231" s="344"/>
      <c r="AU231" s="344"/>
      <c r="AV231" s="344">
        <v>1833</v>
      </c>
      <c r="AW231" s="344">
        <v>2116845</v>
      </c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</row>
    <row r="232" spans="1:66" ht="15.75">
      <c r="A232" s="302" t="s">
        <v>646</v>
      </c>
      <c r="B232" s="293" t="s">
        <v>492</v>
      </c>
      <c r="C232" s="49">
        <f t="shared" si="22"/>
        <v>2508931</v>
      </c>
      <c r="D232" s="87"/>
      <c r="E232" s="49"/>
      <c r="F232" s="49"/>
      <c r="G232" s="49"/>
      <c r="H232" s="49"/>
      <c r="I232" s="49"/>
      <c r="J232" s="49"/>
      <c r="K232" s="45"/>
      <c r="L232" s="49"/>
      <c r="M232" s="49">
        <v>1833</v>
      </c>
      <c r="N232" s="49">
        <v>2508931</v>
      </c>
      <c r="O232" s="49"/>
      <c r="P232" s="49"/>
      <c r="Q232" s="49"/>
      <c r="R232" s="49"/>
      <c r="S232" s="49"/>
      <c r="T232" s="49"/>
      <c r="U232" s="49"/>
      <c r="V232" s="87"/>
      <c r="W232" s="49"/>
      <c r="X232" s="49"/>
      <c r="Y232" s="49"/>
      <c r="Z232" s="49"/>
      <c r="AA232" s="49"/>
      <c r="AB232" s="49"/>
      <c r="AC232" s="86"/>
      <c r="AD232" s="49"/>
      <c r="AE232" s="49"/>
      <c r="AF232" s="186"/>
      <c r="AJ232" s="3" t="s">
        <v>647</v>
      </c>
      <c r="AK232" s="3" t="s">
        <v>493</v>
      </c>
      <c r="AL232" s="344">
        <v>787180</v>
      </c>
      <c r="AM232" s="344">
        <v>787180</v>
      </c>
      <c r="AN232" s="344"/>
      <c r="AO232" s="344">
        <v>402630</v>
      </c>
      <c r="AP232" s="344">
        <v>384550</v>
      </c>
      <c r="AQ232" s="344"/>
      <c r="AR232" s="344"/>
      <c r="AS232" s="344"/>
      <c r="AT232" s="344"/>
      <c r="AU232" s="344"/>
      <c r="AV232" s="344"/>
      <c r="AW232" s="344"/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</row>
    <row r="233" spans="1:66" ht="15.75">
      <c r="A233" s="302" t="s">
        <v>647</v>
      </c>
      <c r="B233" s="293" t="s">
        <v>493</v>
      </c>
      <c r="C233" s="49">
        <f t="shared" si="22"/>
        <v>787180</v>
      </c>
      <c r="D233" s="87">
        <f t="shared" si="23"/>
        <v>787180</v>
      </c>
      <c r="E233" s="49"/>
      <c r="F233" s="49">
        <v>402630</v>
      </c>
      <c r="G233" s="49">
        <v>384550</v>
      </c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87"/>
      <c r="W233" s="49"/>
      <c r="X233" s="49"/>
      <c r="Y233" s="49"/>
      <c r="Z233" s="49"/>
      <c r="AA233" s="49"/>
      <c r="AB233" s="49"/>
      <c r="AC233" s="86"/>
      <c r="AD233" s="49"/>
      <c r="AE233" s="49"/>
      <c r="AF233" s="186"/>
      <c r="AJ233" s="3" t="s">
        <v>648</v>
      </c>
      <c r="AK233" s="3" t="s">
        <v>494</v>
      </c>
      <c r="AL233" s="344">
        <v>1191455</v>
      </c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344">
        <v>1264</v>
      </c>
      <c r="AW233" s="344">
        <v>1191455</v>
      </c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</row>
    <row r="234" spans="1:66" ht="15.75">
      <c r="A234" s="302" t="s">
        <v>648</v>
      </c>
      <c r="B234" s="293" t="s">
        <v>494</v>
      </c>
      <c r="C234" s="49">
        <f t="shared" si="22"/>
        <v>1630241</v>
      </c>
      <c r="D234" s="87"/>
      <c r="E234" s="49"/>
      <c r="F234" s="49"/>
      <c r="G234" s="49"/>
      <c r="H234" s="49"/>
      <c r="I234" s="49"/>
      <c r="J234" s="49"/>
      <c r="K234" s="49"/>
      <c r="L234" s="49"/>
      <c r="M234" s="49">
        <v>1264</v>
      </c>
      <c r="N234" s="49">
        <v>1630241</v>
      </c>
      <c r="O234" s="49"/>
      <c r="P234" s="49"/>
      <c r="Q234" s="49"/>
      <c r="R234" s="49"/>
      <c r="S234" s="49"/>
      <c r="T234" s="49"/>
      <c r="U234" s="49"/>
      <c r="V234" s="87"/>
      <c r="W234" s="49"/>
      <c r="X234" s="49"/>
      <c r="Y234" s="49"/>
      <c r="Z234" s="49"/>
      <c r="AA234" s="49"/>
      <c r="AB234" s="49"/>
      <c r="AC234" s="86"/>
      <c r="AD234" s="49"/>
      <c r="AE234" s="49"/>
      <c r="AF234" s="186"/>
      <c r="AJ234" s="3" t="s">
        <v>649</v>
      </c>
      <c r="AK234" s="3" t="s">
        <v>496</v>
      </c>
      <c r="AL234" s="344">
        <v>143540</v>
      </c>
      <c r="AM234" s="344">
        <v>140840</v>
      </c>
      <c r="AN234" s="344"/>
      <c r="AO234" s="344">
        <v>0</v>
      </c>
      <c r="AP234" s="344">
        <v>140840</v>
      </c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>
        <v>1350</v>
      </c>
      <c r="BM234" s="344">
        <v>1350</v>
      </c>
      <c r="BN234" s="344"/>
    </row>
    <row r="235" spans="1:66" ht="15.75">
      <c r="A235" s="305" t="s">
        <v>649</v>
      </c>
      <c r="B235" s="293" t="s">
        <v>496</v>
      </c>
      <c r="C235" s="49">
        <f t="shared" si="22"/>
        <v>157131</v>
      </c>
      <c r="D235" s="87">
        <f t="shared" si="23"/>
        <v>155781</v>
      </c>
      <c r="E235" s="49"/>
      <c r="F235" s="49">
        <v>0</v>
      </c>
      <c r="G235" s="49">
        <v>155781</v>
      </c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87"/>
      <c r="W235" s="49"/>
      <c r="X235" s="49"/>
      <c r="Y235" s="49"/>
      <c r="Z235" s="49"/>
      <c r="AA235" s="49"/>
      <c r="AB235" s="49"/>
      <c r="AC235" s="304">
        <v>1350</v>
      </c>
      <c r="AD235" s="49"/>
      <c r="AE235" s="49"/>
      <c r="AF235" s="186"/>
      <c r="AJ235" s="3" t="s">
        <v>650</v>
      </c>
      <c r="AK235" s="3" t="s">
        <v>311</v>
      </c>
      <c r="AL235" s="344">
        <v>226921</v>
      </c>
      <c r="AM235" s="344">
        <v>226921</v>
      </c>
      <c r="AN235" s="344"/>
      <c r="AO235" s="344">
        <v>120474</v>
      </c>
      <c r="AP235" s="344">
        <v>106447</v>
      </c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</row>
    <row r="236" spans="1:66" ht="15.75">
      <c r="A236" s="302" t="s">
        <v>650</v>
      </c>
      <c r="B236" s="293" t="s">
        <v>311</v>
      </c>
      <c r="C236" s="49">
        <f t="shared" si="22"/>
        <v>484873</v>
      </c>
      <c r="D236" s="87">
        <f t="shared" si="23"/>
        <v>484873</v>
      </c>
      <c r="E236" s="49"/>
      <c r="F236" s="49">
        <v>253364</v>
      </c>
      <c r="G236" s="49">
        <v>231509</v>
      </c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87"/>
      <c r="W236" s="49"/>
      <c r="X236" s="49"/>
      <c r="Y236" s="49"/>
      <c r="Z236" s="49"/>
      <c r="AA236" s="49"/>
      <c r="AB236" s="49"/>
      <c r="AC236" s="86"/>
      <c r="AD236" s="49"/>
      <c r="AE236" s="49"/>
      <c r="AF236" s="186"/>
      <c r="AJ236" s="3" t="s">
        <v>651</v>
      </c>
      <c r="AK236" s="3" t="s">
        <v>495</v>
      </c>
      <c r="AL236" s="344">
        <v>1109633</v>
      </c>
      <c r="AM236" s="344">
        <v>1109633</v>
      </c>
      <c r="AN236" s="344"/>
      <c r="AO236" s="344"/>
      <c r="AP236" s="344"/>
      <c r="AQ236" s="344">
        <v>1109633</v>
      </c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</row>
    <row r="237" spans="1:66" ht="15.75">
      <c r="A237" s="302" t="s">
        <v>651</v>
      </c>
      <c r="B237" s="293" t="s">
        <v>495</v>
      </c>
      <c r="C237" s="49">
        <f t="shared" si="22"/>
        <v>1109633</v>
      </c>
      <c r="D237" s="87">
        <f t="shared" si="23"/>
        <v>1109633</v>
      </c>
      <c r="E237" s="49"/>
      <c r="F237" s="49"/>
      <c r="G237" s="49"/>
      <c r="H237" s="49">
        <v>1109633</v>
      </c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87"/>
      <c r="W237" s="49"/>
      <c r="X237" s="49"/>
      <c r="Y237" s="49"/>
      <c r="Z237" s="49"/>
      <c r="AA237" s="49"/>
      <c r="AB237" s="49"/>
      <c r="AC237" s="86"/>
      <c r="AD237" s="49"/>
      <c r="AE237" s="49"/>
      <c r="AF237" s="186"/>
      <c r="AJ237" s="3" t="s">
        <v>652</v>
      </c>
      <c r="AK237" s="3" t="s">
        <v>497</v>
      </c>
      <c r="AL237" s="344">
        <v>813895</v>
      </c>
      <c r="AM237" s="344">
        <v>813895</v>
      </c>
      <c r="AN237" s="344"/>
      <c r="AO237" s="344">
        <v>335555</v>
      </c>
      <c r="AP237" s="344">
        <v>175467</v>
      </c>
      <c r="AQ237" s="344">
        <v>0</v>
      </c>
      <c r="AR237" s="344">
        <v>302873</v>
      </c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</row>
    <row r="238" spans="1:66" ht="15.75">
      <c r="A238" s="302" t="s">
        <v>652</v>
      </c>
      <c r="B238" s="293" t="s">
        <v>497</v>
      </c>
      <c r="C238" s="191">
        <f t="shared" si="22"/>
        <v>949747</v>
      </c>
      <c r="D238" s="87">
        <f t="shared" si="23"/>
        <v>949747</v>
      </c>
      <c r="E238" s="49"/>
      <c r="F238" s="62">
        <v>346653</v>
      </c>
      <c r="G238" s="62">
        <v>203094</v>
      </c>
      <c r="H238" s="62"/>
      <c r="I238" s="62">
        <v>400000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87"/>
      <c r="W238" s="49"/>
      <c r="X238" s="49"/>
      <c r="Y238" s="49"/>
      <c r="Z238" s="49"/>
      <c r="AA238" s="49"/>
      <c r="AB238" s="49"/>
      <c r="AC238" s="86"/>
      <c r="AD238" s="49"/>
      <c r="AE238" s="49"/>
      <c r="AF238" s="186"/>
      <c r="AJ238" s="3" t="s">
        <v>653</v>
      </c>
      <c r="AK238" s="3" t="s">
        <v>498</v>
      </c>
      <c r="AL238" s="344">
        <v>2879270</v>
      </c>
      <c r="AM238" s="344">
        <v>2879270</v>
      </c>
      <c r="AN238" s="344"/>
      <c r="AO238" s="344"/>
      <c r="AP238" s="344"/>
      <c r="AQ238" s="344">
        <v>2879270</v>
      </c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</row>
    <row r="239" spans="1:66" ht="15.75">
      <c r="A239" s="302" t="s">
        <v>653</v>
      </c>
      <c r="B239" s="293" t="s">
        <v>498</v>
      </c>
      <c r="C239" s="49">
        <f t="shared" si="22"/>
        <v>2879270</v>
      </c>
      <c r="D239" s="87">
        <f t="shared" si="23"/>
        <v>2879270</v>
      </c>
      <c r="E239" s="49"/>
      <c r="F239" s="49"/>
      <c r="G239" s="49"/>
      <c r="H239" s="49">
        <v>2879270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87"/>
      <c r="W239" s="49"/>
      <c r="X239" s="49"/>
      <c r="Y239" s="49"/>
      <c r="Z239" s="49"/>
      <c r="AA239" s="49"/>
      <c r="AB239" s="49"/>
      <c r="AC239" s="86"/>
      <c r="AD239" s="49"/>
      <c r="AE239" s="49"/>
      <c r="AF239" s="186"/>
      <c r="AJ239" s="3" t="s">
        <v>654</v>
      </c>
      <c r="AK239" s="3" t="s">
        <v>887</v>
      </c>
      <c r="AL239" s="344">
        <v>2906446</v>
      </c>
      <c r="AM239" s="344">
        <v>2906446</v>
      </c>
      <c r="AN239" s="344"/>
      <c r="AO239" s="344"/>
      <c r="AP239" s="344"/>
      <c r="AQ239" s="344">
        <v>2906446</v>
      </c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</row>
    <row r="240" spans="1:66" ht="15.75">
      <c r="A240" s="302" t="s">
        <v>654</v>
      </c>
      <c r="B240" s="293" t="s">
        <v>887</v>
      </c>
      <c r="C240" s="49">
        <f t="shared" si="22"/>
        <v>2906446</v>
      </c>
      <c r="D240" s="87">
        <f t="shared" si="23"/>
        <v>2906446</v>
      </c>
      <c r="E240" s="49"/>
      <c r="F240" s="49"/>
      <c r="G240" s="49"/>
      <c r="H240" s="49">
        <v>2906446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87"/>
      <c r="W240" s="49"/>
      <c r="X240" s="49"/>
      <c r="Y240" s="49"/>
      <c r="Z240" s="49"/>
      <c r="AA240" s="49"/>
      <c r="AB240" s="49"/>
      <c r="AC240" s="86"/>
      <c r="AD240" s="49"/>
      <c r="AE240" s="49"/>
      <c r="AF240" s="186"/>
      <c r="AJ240" s="3" t="s">
        <v>655</v>
      </c>
      <c r="AK240" s="3" t="s">
        <v>888</v>
      </c>
      <c r="AL240" s="344">
        <v>902538</v>
      </c>
      <c r="AM240" s="344">
        <v>902538</v>
      </c>
      <c r="AN240" s="344">
        <v>902538</v>
      </c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</row>
    <row r="241" spans="1:66" ht="15.75">
      <c r="A241" s="302" t="s">
        <v>655</v>
      </c>
      <c r="B241" s="293" t="s">
        <v>888</v>
      </c>
      <c r="C241" s="49">
        <f t="shared" si="22"/>
        <v>1101747</v>
      </c>
      <c r="D241" s="87">
        <f t="shared" si="23"/>
        <v>1101747</v>
      </c>
      <c r="E241" s="49">
        <v>1101747</v>
      </c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87"/>
      <c r="W241" s="49"/>
      <c r="X241" s="49"/>
      <c r="Y241" s="49"/>
      <c r="Z241" s="49"/>
      <c r="AA241" s="49"/>
      <c r="AB241" s="49"/>
      <c r="AC241" s="86"/>
      <c r="AD241" s="49"/>
      <c r="AE241" s="49"/>
      <c r="AF241" s="186"/>
      <c r="AJ241" s="3" t="s">
        <v>656</v>
      </c>
      <c r="AK241" s="3" t="s">
        <v>312</v>
      </c>
      <c r="AL241" s="344">
        <v>2082956</v>
      </c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>
        <v>975</v>
      </c>
      <c r="AW241" s="344">
        <v>2082956</v>
      </c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</row>
    <row r="242" spans="1:66" ht="15.75">
      <c r="A242" s="302" t="s">
        <v>656</v>
      </c>
      <c r="B242" s="293" t="s">
        <v>312</v>
      </c>
      <c r="C242" s="49">
        <f t="shared" si="22"/>
        <v>2140740</v>
      </c>
      <c r="D242" s="87"/>
      <c r="E242" s="49"/>
      <c r="F242" s="49"/>
      <c r="G242" s="49"/>
      <c r="H242" s="49"/>
      <c r="I242" s="49"/>
      <c r="J242" s="49"/>
      <c r="K242" s="49"/>
      <c r="L242" s="49"/>
      <c r="M242" s="49">
        <v>975</v>
      </c>
      <c r="N242" s="49">
        <v>2140740</v>
      </c>
      <c r="O242" s="49"/>
      <c r="P242" s="49"/>
      <c r="Q242" s="49"/>
      <c r="R242" s="49"/>
      <c r="S242" s="49"/>
      <c r="T242" s="49"/>
      <c r="U242" s="49"/>
      <c r="V242" s="87"/>
      <c r="W242" s="49"/>
      <c r="X242" s="49"/>
      <c r="Y242" s="49"/>
      <c r="Z242" s="49"/>
      <c r="AA242" s="49"/>
      <c r="AB242" s="49"/>
      <c r="AC242" s="86"/>
      <c r="AD242" s="49"/>
      <c r="AE242" s="49"/>
      <c r="AF242" s="186"/>
      <c r="AJ242" s="3" t="s">
        <v>657</v>
      </c>
      <c r="AK242" s="3" t="s">
        <v>313</v>
      </c>
      <c r="AL242" s="344">
        <v>2540065</v>
      </c>
      <c r="AM242" s="344">
        <v>659566</v>
      </c>
      <c r="AN242" s="344"/>
      <c r="AO242" s="344">
        <v>400000</v>
      </c>
      <c r="AP242" s="344">
        <v>259566</v>
      </c>
      <c r="AQ242" s="344"/>
      <c r="AR242" s="344"/>
      <c r="AS242" s="344"/>
      <c r="AT242" s="344"/>
      <c r="AU242" s="344"/>
      <c r="AV242" s="344">
        <v>689.6</v>
      </c>
      <c r="AW242" s="344">
        <v>1880499</v>
      </c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</row>
    <row r="243" spans="1:66" ht="15.75">
      <c r="A243" s="302" t="s">
        <v>657</v>
      </c>
      <c r="B243" s="293" t="s">
        <v>313</v>
      </c>
      <c r="C243" s="191">
        <f t="shared" si="22"/>
        <v>2651444</v>
      </c>
      <c r="D243" s="87">
        <f t="shared" si="23"/>
        <v>510704</v>
      </c>
      <c r="E243" s="49"/>
      <c r="F243" s="49">
        <v>250518</v>
      </c>
      <c r="G243" s="49">
        <v>260186</v>
      </c>
      <c r="H243" s="49"/>
      <c r="I243" s="49"/>
      <c r="J243" s="49"/>
      <c r="K243" s="49"/>
      <c r="L243" s="49"/>
      <c r="M243" s="49">
        <v>689.6</v>
      </c>
      <c r="N243" s="49">
        <v>2140740</v>
      </c>
      <c r="O243" s="49"/>
      <c r="P243" s="49"/>
      <c r="Q243" s="49"/>
      <c r="R243" s="49"/>
      <c r="S243" s="49"/>
      <c r="T243" s="49"/>
      <c r="U243" s="49"/>
      <c r="V243" s="87"/>
      <c r="W243" s="49"/>
      <c r="X243" s="49"/>
      <c r="Y243" s="49"/>
      <c r="Z243" s="49"/>
      <c r="AA243" s="49"/>
      <c r="AB243" s="49"/>
      <c r="AC243" s="86"/>
      <c r="AD243" s="49"/>
      <c r="AE243" s="49"/>
      <c r="AF243" s="186"/>
      <c r="AJ243" s="3" t="s">
        <v>658</v>
      </c>
      <c r="AK243" s="3" t="s">
        <v>314</v>
      </c>
      <c r="AL243" s="344">
        <v>1222838</v>
      </c>
      <c r="AM243" s="344"/>
      <c r="AN243" s="344"/>
      <c r="AO243" s="344"/>
      <c r="AP243" s="344"/>
      <c r="AQ243" s="344"/>
      <c r="AR243" s="344"/>
      <c r="AS243" s="344"/>
      <c r="AT243" s="344"/>
      <c r="AU243" s="344"/>
      <c r="AV243" s="344">
        <v>677.3</v>
      </c>
      <c r="AW243" s="344">
        <v>1222838</v>
      </c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</row>
    <row r="244" spans="1:66" ht="15.75">
      <c r="A244" s="302" t="s">
        <v>658</v>
      </c>
      <c r="B244" s="293" t="s">
        <v>314</v>
      </c>
      <c r="C244" s="49">
        <f t="shared" si="22"/>
        <v>1222838</v>
      </c>
      <c r="D244" s="87"/>
      <c r="E244" s="49"/>
      <c r="F244" s="49"/>
      <c r="G244" s="49"/>
      <c r="H244" s="49"/>
      <c r="I244" s="49"/>
      <c r="J244" s="49"/>
      <c r="K244" s="49"/>
      <c r="L244" s="49"/>
      <c r="M244" s="49">
        <v>677.3</v>
      </c>
      <c r="N244" s="49">
        <v>1222838</v>
      </c>
      <c r="O244" s="49"/>
      <c r="P244" s="49"/>
      <c r="Q244" s="49"/>
      <c r="R244" s="49"/>
      <c r="S244" s="49"/>
      <c r="T244" s="49"/>
      <c r="U244" s="49"/>
      <c r="V244" s="87"/>
      <c r="W244" s="49"/>
      <c r="X244" s="49"/>
      <c r="Y244" s="49"/>
      <c r="Z244" s="49"/>
      <c r="AA244" s="49"/>
      <c r="AB244" s="49"/>
      <c r="AC244" s="86"/>
      <c r="AD244" s="49"/>
      <c r="AE244" s="49"/>
      <c r="AF244" s="186"/>
      <c r="AJ244" s="3" t="s">
        <v>659</v>
      </c>
      <c r="AK244" s="3" t="s">
        <v>315</v>
      </c>
      <c r="AL244" s="344">
        <v>1447355</v>
      </c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>
        <v>690.3</v>
      </c>
      <c r="AW244" s="344">
        <v>980665</v>
      </c>
      <c r="AX244" s="344"/>
      <c r="AY244" s="344"/>
      <c r="AZ244" s="344">
        <v>1077</v>
      </c>
      <c r="BA244" s="344">
        <v>466690</v>
      </c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</row>
    <row r="245" spans="1:66" ht="15.75">
      <c r="A245" s="302" t="s">
        <v>659</v>
      </c>
      <c r="B245" s="293" t="s">
        <v>315</v>
      </c>
      <c r="C245" s="191">
        <f t="shared" si="22"/>
        <v>1690693</v>
      </c>
      <c r="D245" s="87"/>
      <c r="E245" s="49"/>
      <c r="F245" s="49"/>
      <c r="G245" s="49"/>
      <c r="H245" s="49"/>
      <c r="I245" s="49"/>
      <c r="J245" s="49"/>
      <c r="K245" s="49"/>
      <c r="L245" s="49"/>
      <c r="M245" s="49">
        <v>690.3</v>
      </c>
      <c r="N245" s="49">
        <v>1222838</v>
      </c>
      <c r="O245" s="49"/>
      <c r="P245" s="49"/>
      <c r="Q245" s="49">
        <v>1077</v>
      </c>
      <c r="R245" s="191">
        <v>467855</v>
      </c>
      <c r="S245" s="49"/>
      <c r="T245" s="49"/>
      <c r="U245" s="49"/>
      <c r="V245" s="87"/>
      <c r="W245" s="49"/>
      <c r="X245" s="49"/>
      <c r="Y245" s="49"/>
      <c r="Z245" s="49"/>
      <c r="AA245" s="49"/>
      <c r="AB245" s="49"/>
      <c r="AC245" s="86"/>
      <c r="AD245" s="49"/>
      <c r="AE245" s="49"/>
      <c r="AF245" s="186"/>
      <c r="AJ245" s="3" t="s">
        <v>660</v>
      </c>
      <c r="AK245" s="3" t="s">
        <v>316</v>
      </c>
      <c r="AL245" s="344">
        <v>2082956</v>
      </c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>
        <v>997.1</v>
      </c>
      <c r="AW245" s="344">
        <v>2082956</v>
      </c>
      <c r="AX245" s="344"/>
      <c r="AY245" s="344"/>
      <c r="AZ245" s="344"/>
      <c r="BA245" s="344"/>
      <c r="BB245" s="344"/>
      <c r="BC245" s="344"/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</row>
    <row r="246" spans="1:66" ht="20.25" customHeight="1">
      <c r="A246" s="302" t="s">
        <v>660</v>
      </c>
      <c r="B246" s="293" t="s">
        <v>316</v>
      </c>
      <c r="C246" s="49">
        <f t="shared" si="22"/>
        <v>2129660</v>
      </c>
      <c r="D246" s="87"/>
      <c r="E246" s="49"/>
      <c r="F246" s="49"/>
      <c r="G246" s="49"/>
      <c r="H246" s="49"/>
      <c r="I246" s="49"/>
      <c r="J246" s="49"/>
      <c r="K246" s="49"/>
      <c r="L246" s="49"/>
      <c r="M246" s="49">
        <v>997.1</v>
      </c>
      <c r="N246" s="49">
        <v>2129660</v>
      </c>
      <c r="O246" s="49"/>
      <c r="P246" s="49"/>
      <c r="Q246" s="49"/>
      <c r="R246" s="49"/>
      <c r="S246" s="49"/>
      <c r="T246" s="49"/>
      <c r="U246" s="49"/>
      <c r="V246" s="87"/>
      <c r="W246" s="49"/>
      <c r="X246" s="49"/>
      <c r="Y246" s="49"/>
      <c r="Z246" s="49"/>
      <c r="AA246" s="49"/>
      <c r="AB246" s="49"/>
      <c r="AC246" s="86"/>
      <c r="AD246" s="49"/>
      <c r="AE246" s="49"/>
      <c r="AF246" s="186"/>
      <c r="AJ246" s="3" t="s">
        <v>661</v>
      </c>
      <c r="AK246" s="3" t="s">
        <v>889</v>
      </c>
      <c r="AL246" s="344">
        <v>1119836</v>
      </c>
      <c r="AM246" s="344">
        <v>1119836</v>
      </c>
      <c r="AN246" s="344"/>
      <c r="AO246" s="344">
        <v>894452</v>
      </c>
      <c r="AP246" s="344">
        <v>225384</v>
      </c>
      <c r="AQ246" s="344"/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</row>
    <row r="247" spans="1:66" ht="25.5">
      <c r="A247" s="302" t="s">
        <v>661</v>
      </c>
      <c r="B247" s="293" t="s">
        <v>889</v>
      </c>
      <c r="C247" s="49">
        <f t="shared" si="22"/>
        <v>1131436</v>
      </c>
      <c r="D247" s="87">
        <f t="shared" si="23"/>
        <v>1131436</v>
      </c>
      <c r="E247" s="49"/>
      <c r="F247" s="49">
        <v>894452</v>
      </c>
      <c r="G247" s="49">
        <v>236984</v>
      </c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87"/>
      <c r="W247" s="49"/>
      <c r="X247" s="49"/>
      <c r="Y247" s="49"/>
      <c r="Z247" s="49"/>
      <c r="AA247" s="49"/>
      <c r="AB247" s="49"/>
      <c r="AC247" s="86"/>
      <c r="AD247" s="49"/>
      <c r="AE247" s="49"/>
      <c r="AF247" s="186"/>
      <c r="AJ247" s="3" t="s">
        <v>662</v>
      </c>
      <c r="AK247" s="3" t="s">
        <v>890</v>
      </c>
      <c r="AL247" s="344">
        <v>1852296</v>
      </c>
      <c r="AM247" s="344"/>
      <c r="AN247" s="344"/>
      <c r="AO247" s="344"/>
      <c r="AP247" s="344"/>
      <c r="AQ247" s="344"/>
      <c r="AR247" s="344"/>
      <c r="AS247" s="344"/>
      <c r="AT247" s="344">
        <v>1</v>
      </c>
      <c r="AU247" s="344">
        <v>1852296</v>
      </c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</row>
    <row r="248" spans="1:66" ht="15.75">
      <c r="A248" s="302" t="s">
        <v>662</v>
      </c>
      <c r="B248" s="293" t="s">
        <v>890</v>
      </c>
      <c r="C248" s="49">
        <f t="shared" si="22"/>
        <v>2075733</v>
      </c>
      <c r="D248" s="87"/>
      <c r="E248" s="49"/>
      <c r="F248" s="49"/>
      <c r="G248" s="49"/>
      <c r="H248" s="49"/>
      <c r="I248" s="49"/>
      <c r="J248" s="49"/>
      <c r="K248" s="45">
        <v>1</v>
      </c>
      <c r="L248" s="49">
        <v>2075733</v>
      </c>
      <c r="M248" s="49"/>
      <c r="N248" s="49"/>
      <c r="O248" s="49"/>
      <c r="P248" s="49"/>
      <c r="Q248" s="49"/>
      <c r="R248" s="49"/>
      <c r="S248" s="49"/>
      <c r="T248" s="49"/>
      <c r="U248" s="49"/>
      <c r="V248" s="87"/>
      <c r="W248" s="49"/>
      <c r="X248" s="49"/>
      <c r="Y248" s="49"/>
      <c r="Z248" s="49"/>
      <c r="AA248" s="49"/>
      <c r="AB248" s="49"/>
      <c r="AC248" s="86"/>
      <c r="AD248" s="49"/>
      <c r="AE248" s="49"/>
      <c r="AF248" s="186"/>
      <c r="AJ248" s="3" t="s">
        <v>663</v>
      </c>
      <c r="AK248" s="3" t="s">
        <v>317</v>
      </c>
      <c r="AL248" s="344">
        <v>8835857</v>
      </c>
      <c r="AM248" s="344">
        <v>8835857</v>
      </c>
      <c r="AN248" s="344"/>
      <c r="AO248" s="344">
        <v>2089314</v>
      </c>
      <c r="AP248" s="344">
        <v>781782</v>
      </c>
      <c r="AQ248" s="344">
        <v>5964761</v>
      </c>
      <c r="AR248" s="344"/>
      <c r="AS248" s="344"/>
      <c r="AT248" s="344"/>
      <c r="AU248" s="344"/>
      <c r="AV248" s="344"/>
      <c r="AW248" s="344"/>
      <c r="AX248" s="344"/>
      <c r="AY248" s="344"/>
      <c r="AZ248" s="344"/>
      <c r="BA248" s="344"/>
      <c r="BB248" s="344"/>
      <c r="BC248" s="344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</row>
    <row r="249" spans="1:66" ht="15.75">
      <c r="A249" s="302" t="s">
        <v>663</v>
      </c>
      <c r="B249" s="293" t="s">
        <v>317</v>
      </c>
      <c r="C249" s="191">
        <f t="shared" si="22"/>
        <v>9609809</v>
      </c>
      <c r="D249" s="87">
        <f t="shared" si="23"/>
        <v>9609809</v>
      </c>
      <c r="E249" s="49"/>
      <c r="F249" s="49">
        <v>2145048</v>
      </c>
      <c r="G249" s="49">
        <v>1500000</v>
      </c>
      <c r="H249" s="49">
        <v>5964761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87"/>
      <c r="W249" s="49"/>
      <c r="X249" s="49"/>
      <c r="Y249" s="49"/>
      <c r="Z249" s="49"/>
      <c r="AA249" s="49"/>
      <c r="AB249" s="49"/>
      <c r="AC249" s="86"/>
      <c r="AD249" s="49"/>
      <c r="AE249" s="49"/>
      <c r="AF249" s="186"/>
      <c r="AJ249" s="3" t="s">
        <v>664</v>
      </c>
      <c r="AK249" s="3" t="s">
        <v>891</v>
      </c>
      <c r="AL249" s="344">
        <v>2973652</v>
      </c>
      <c r="AM249" s="344">
        <v>2973652</v>
      </c>
      <c r="AN249" s="344"/>
      <c r="AO249" s="344"/>
      <c r="AP249" s="344"/>
      <c r="AQ249" s="344">
        <v>2973652</v>
      </c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</row>
    <row r="250" spans="1:66" ht="15.75">
      <c r="A250" s="302" t="s">
        <v>664</v>
      </c>
      <c r="B250" s="293" t="s">
        <v>891</v>
      </c>
      <c r="C250" s="49">
        <f t="shared" si="22"/>
        <v>2973652</v>
      </c>
      <c r="D250" s="87">
        <f t="shared" si="23"/>
        <v>2973652</v>
      </c>
      <c r="E250" s="49"/>
      <c r="F250" s="49"/>
      <c r="G250" s="49"/>
      <c r="H250" s="49">
        <v>2973652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87"/>
      <c r="W250" s="49"/>
      <c r="X250" s="49"/>
      <c r="Y250" s="49"/>
      <c r="Z250" s="49"/>
      <c r="AA250" s="49"/>
      <c r="AB250" s="49"/>
      <c r="AC250" s="86"/>
      <c r="AD250" s="49"/>
      <c r="AE250" s="49"/>
      <c r="AF250" s="186"/>
      <c r="AJ250" s="3" t="s">
        <v>665</v>
      </c>
      <c r="AK250" s="3" t="s">
        <v>892</v>
      </c>
      <c r="AL250" s="344">
        <v>433249</v>
      </c>
      <c r="AM250" s="344">
        <v>433249</v>
      </c>
      <c r="AN250" s="344"/>
      <c r="AO250" s="344">
        <v>216637</v>
      </c>
      <c r="AP250" s="344">
        <v>216612</v>
      </c>
      <c r="AQ250" s="344"/>
      <c r="AR250" s="344"/>
      <c r="AS250" s="344"/>
      <c r="AT250" s="344"/>
      <c r="AU250" s="344"/>
      <c r="AV250" s="344"/>
      <c r="AW250" s="344"/>
      <c r="AX250" s="344"/>
      <c r="AY250" s="344"/>
      <c r="AZ250" s="344"/>
      <c r="BA250" s="344"/>
      <c r="BB250" s="344"/>
      <c r="BC250" s="344"/>
      <c r="BD250" s="344"/>
      <c r="BE250" s="344"/>
      <c r="BF250" s="344"/>
      <c r="BG250" s="344"/>
      <c r="BH250" s="344"/>
      <c r="BI250" s="344"/>
      <c r="BJ250" s="344"/>
      <c r="BK250" s="344"/>
      <c r="BL250" s="344"/>
      <c r="BM250" s="344"/>
      <c r="BN250" s="344"/>
    </row>
    <row r="251" spans="1:66" ht="15.75">
      <c r="A251" s="302" t="s">
        <v>665</v>
      </c>
      <c r="B251" s="293" t="s">
        <v>892</v>
      </c>
      <c r="C251" s="49">
        <f t="shared" si="22"/>
        <v>433138</v>
      </c>
      <c r="D251" s="87">
        <f t="shared" si="23"/>
        <v>433138</v>
      </c>
      <c r="E251" s="49"/>
      <c r="F251" s="49">
        <v>216569</v>
      </c>
      <c r="G251" s="49">
        <v>216569</v>
      </c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87"/>
      <c r="W251" s="49"/>
      <c r="X251" s="49"/>
      <c r="Y251" s="49"/>
      <c r="Z251" s="49"/>
      <c r="AA251" s="49"/>
      <c r="AB251" s="49"/>
      <c r="AC251" s="86"/>
      <c r="AD251" s="49"/>
      <c r="AE251" s="49"/>
      <c r="AF251" s="186"/>
      <c r="AJ251" s="3" t="s">
        <v>666</v>
      </c>
      <c r="AK251" s="3" t="s">
        <v>893</v>
      </c>
      <c r="AL251" s="344">
        <v>1558378</v>
      </c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>
        <v>1800.63</v>
      </c>
      <c r="AW251" s="344">
        <v>1558378</v>
      </c>
      <c r="AX251" s="344"/>
      <c r="AY251" s="344"/>
      <c r="AZ251" s="344"/>
      <c r="BA251" s="344"/>
      <c r="BB251" s="344"/>
      <c r="BC251" s="344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</row>
    <row r="252" spans="1:66" ht="15.75">
      <c r="A252" s="302" t="s">
        <v>666</v>
      </c>
      <c r="B252" s="293" t="s">
        <v>893</v>
      </c>
      <c r="C252" s="49">
        <f t="shared" si="22"/>
        <v>1574027</v>
      </c>
      <c r="D252" s="87"/>
      <c r="E252" s="49"/>
      <c r="F252" s="49"/>
      <c r="G252" s="49"/>
      <c r="H252" s="49"/>
      <c r="I252" s="49"/>
      <c r="J252" s="49"/>
      <c r="K252" s="49"/>
      <c r="L252" s="49"/>
      <c r="M252" s="278">
        <v>1800.63</v>
      </c>
      <c r="N252" s="278">
        <v>1574027</v>
      </c>
      <c r="O252" s="49"/>
      <c r="P252" s="49"/>
      <c r="Q252" s="49"/>
      <c r="R252" s="49"/>
      <c r="S252" s="49"/>
      <c r="T252" s="49"/>
      <c r="U252" s="49"/>
      <c r="V252" s="87"/>
      <c r="W252" s="49"/>
      <c r="X252" s="49"/>
      <c r="Y252" s="49"/>
      <c r="Z252" s="49"/>
      <c r="AA252" s="49"/>
      <c r="AB252" s="49"/>
      <c r="AC252" s="86"/>
      <c r="AD252" s="49"/>
      <c r="AE252" s="49"/>
      <c r="AF252" s="186"/>
      <c r="AJ252" s="3" t="s">
        <v>667</v>
      </c>
      <c r="AK252" s="3" t="s">
        <v>894</v>
      </c>
      <c r="AL252" s="344">
        <v>556387</v>
      </c>
      <c r="AM252" s="344">
        <v>556387</v>
      </c>
      <c r="AN252" s="344"/>
      <c r="AO252" s="344">
        <v>556387</v>
      </c>
      <c r="AP252" s="344"/>
      <c r="AQ252" s="344"/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</row>
    <row r="253" spans="1:66" ht="15.75">
      <c r="A253" s="302" t="s">
        <v>667</v>
      </c>
      <c r="B253" s="293" t="s">
        <v>894</v>
      </c>
      <c r="C253" s="49">
        <f t="shared" si="22"/>
        <v>700000</v>
      </c>
      <c r="D253" s="87">
        <f t="shared" si="23"/>
        <v>700000</v>
      </c>
      <c r="E253" s="49"/>
      <c r="F253" s="49">
        <v>700000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87"/>
      <c r="W253" s="49"/>
      <c r="X253" s="49"/>
      <c r="Y253" s="49"/>
      <c r="Z253" s="49"/>
      <c r="AA253" s="49"/>
      <c r="AB253" s="49"/>
      <c r="AC253" s="86"/>
      <c r="AD253" s="49"/>
      <c r="AE253" s="49"/>
      <c r="AF253" s="186"/>
      <c r="AJ253" s="3" t="s">
        <v>668</v>
      </c>
      <c r="AK253" s="3" t="s">
        <v>895</v>
      </c>
      <c r="AL253" s="344">
        <v>760572</v>
      </c>
      <c r="AM253" s="344"/>
      <c r="AN253" s="344"/>
      <c r="AO253" s="344"/>
      <c r="AP253" s="344"/>
      <c r="AQ253" s="344"/>
      <c r="AR253" s="344"/>
      <c r="AS253" s="344"/>
      <c r="AT253" s="344"/>
      <c r="AU253" s="344"/>
      <c r="AV253" s="344">
        <v>808.76</v>
      </c>
      <c r="AW253" s="344">
        <v>760572</v>
      </c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</row>
    <row r="254" spans="1:66" ht="15.75">
      <c r="A254" s="302" t="s">
        <v>668</v>
      </c>
      <c r="B254" s="293" t="s">
        <v>895</v>
      </c>
      <c r="C254" s="49">
        <f t="shared" si="22"/>
        <v>1062727</v>
      </c>
      <c r="D254" s="87"/>
      <c r="E254" s="49"/>
      <c r="F254" s="49"/>
      <c r="G254" s="49"/>
      <c r="H254" s="49"/>
      <c r="I254" s="49"/>
      <c r="J254" s="49"/>
      <c r="K254" s="49"/>
      <c r="L254" s="49"/>
      <c r="M254" s="49">
        <v>808.76</v>
      </c>
      <c r="N254" s="49">
        <v>1062727</v>
      </c>
      <c r="O254" s="49"/>
      <c r="P254" s="49"/>
      <c r="Q254" s="49"/>
      <c r="R254" s="49"/>
      <c r="S254" s="49"/>
      <c r="T254" s="49"/>
      <c r="U254" s="49"/>
      <c r="V254" s="87"/>
      <c r="W254" s="49"/>
      <c r="X254" s="49"/>
      <c r="Y254" s="49"/>
      <c r="Z254" s="49"/>
      <c r="AA254" s="49"/>
      <c r="AB254" s="49"/>
      <c r="AC254" s="86"/>
      <c r="AD254" s="49"/>
      <c r="AE254" s="49"/>
      <c r="AF254" s="186"/>
      <c r="AJ254" s="3" t="s">
        <v>669</v>
      </c>
      <c r="AK254" s="3" t="s">
        <v>896</v>
      </c>
      <c r="AL254" s="344">
        <v>309285</v>
      </c>
      <c r="AM254" s="344"/>
      <c r="AN254" s="344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344">
        <v>20</v>
      </c>
      <c r="BC254" s="344">
        <v>309285</v>
      </c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</row>
    <row r="255" spans="1:66" ht="15.75">
      <c r="A255" s="281"/>
      <c r="B255" s="303" t="s">
        <v>991</v>
      </c>
      <c r="C255" s="49">
        <f t="shared" si="22"/>
        <v>5147334</v>
      </c>
      <c r="D255" s="87">
        <f t="shared" si="23"/>
        <v>5147334</v>
      </c>
      <c r="E255" s="49"/>
      <c r="F255" s="49"/>
      <c r="G255" s="49"/>
      <c r="H255" s="49">
        <v>5147334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87"/>
      <c r="W255" s="49"/>
      <c r="X255" s="49"/>
      <c r="Y255" s="49"/>
      <c r="Z255" s="49"/>
      <c r="AA255" s="49"/>
      <c r="AB255" s="49"/>
      <c r="AC255" s="86"/>
      <c r="AD255" s="49"/>
      <c r="AE255" s="49"/>
      <c r="AF255" s="186"/>
      <c r="AJ255" s="3" t="s">
        <v>670</v>
      </c>
      <c r="AK255" s="3" t="s">
        <v>318</v>
      </c>
      <c r="AL255" s="344">
        <v>188438</v>
      </c>
      <c r="AM255" s="344"/>
      <c r="AN255" s="344"/>
      <c r="AO255" s="344"/>
      <c r="AP255" s="344"/>
      <c r="AQ255" s="344">
        <v>0</v>
      </c>
      <c r="AR255" s="344"/>
      <c r="AS255" s="344"/>
      <c r="AT255" s="344"/>
      <c r="AU255" s="344"/>
      <c r="AV255" s="344"/>
      <c r="AW255" s="344"/>
      <c r="AX255" s="344"/>
      <c r="AY255" s="344"/>
      <c r="AZ255" s="344"/>
      <c r="BA255" s="344"/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4">
        <v>94219</v>
      </c>
      <c r="BM255" s="344">
        <v>94219</v>
      </c>
      <c r="BN255" s="344"/>
    </row>
    <row r="256" spans="1:66" ht="15.75">
      <c r="A256" s="302" t="s">
        <v>669</v>
      </c>
      <c r="B256" s="293" t="s">
        <v>896</v>
      </c>
      <c r="C256" s="191">
        <f t="shared" si="22"/>
        <v>309420</v>
      </c>
      <c r="D256" s="87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>
        <v>20</v>
      </c>
      <c r="T256" s="191">
        <v>309420</v>
      </c>
      <c r="U256" s="49"/>
      <c r="V256" s="87"/>
      <c r="W256" s="49"/>
      <c r="X256" s="49"/>
      <c r="Y256" s="49"/>
      <c r="Z256" s="49"/>
      <c r="AA256" s="49"/>
      <c r="AB256" s="49"/>
      <c r="AC256" s="86"/>
      <c r="AD256" s="49"/>
      <c r="AE256" s="49"/>
      <c r="AF256" s="186"/>
      <c r="AJ256" s="3" t="s">
        <v>671</v>
      </c>
      <c r="AK256" s="3" t="s">
        <v>319</v>
      </c>
      <c r="AL256" s="344">
        <v>701675</v>
      </c>
      <c r="AM256" s="344"/>
      <c r="AN256" s="344"/>
      <c r="AO256" s="344"/>
      <c r="AP256" s="344"/>
      <c r="AQ256" s="344"/>
      <c r="AR256" s="344"/>
      <c r="AS256" s="344"/>
      <c r="AT256" s="344"/>
      <c r="AU256" s="344"/>
      <c r="AV256" s="344">
        <v>592</v>
      </c>
      <c r="AW256" s="344">
        <v>701675</v>
      </c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</row>
    <row r="257" spans="1:66" ht="15.75">
      <c r="A257" s="302" t="s">
        <v>670</v>
      </c>
      <c r="B257" s="303" t="s">
        <v>318</v>
      </c>
      <c r="C257" s="278">
        <f t="shared" si="22"/>
        <v>94219</v>
      </c>
      <c r="D257" s="87">
        <f t="shared" si="23"/>
        <v>0</v>
      </c>
      <c r="E257" s="49"/>
      <c r="F257" s="49"/>
      <c r="G257" s="49"/>
      <c r="H257" s="49">
        <v>0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87"/>
      <c r="W257" s="49"/>
      <c r="X257" s="49"/>
      <c r="Y257" s="49"/>
      <c r="Z257" s="49"/>
      <c r="AA257" s="49"/>
      <c r="AB257" s="49"/>
      <c r="AC257" s="304">
        <f>SUM(AD257:AE257)</f>
        <v>94219</v>
      </c>
      <c r="AD257" s="278">
        <v>94219</v>
      </c>
      <c r="AE257" s="49"/>
      <c r="AF257" s="186"/>
      <c r="AJ257" s="3" t="s">
        <v>672</v>
      </c>
      <c r="AK257" s="3" t="s">
        <v>320</v>
      </c>
      <c r="AL257" s="344">
        <v>701675</v>
      </c>
      <c r="AM257" s="344"/>
      <c r="AN257" s="344"/>
      <c r="AO257" s="344"/>
      <c r="AP257" s="344"/>
      <c r="AQ257" s="344"/>
      <c r="AR257" s="344"/>
      <c r="AS257" s="344"/>
      <c r="AT257" s="344"/>
      <c r="AU257" s="344"/>
      <c r="AV257" s="344">
        <v>592</v>
      </c>
      <c r="AW257" s="344">
        <v>701675</v>
      </c>
      <c r="AX257" s="344"/>
      <c r="AY257" s="344"/>
      <c r="AZ257" s="344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</row>
    <row r="258" spans="1:66" ht="15.75">
      <c r="A258" s="302" t="s">
        <v>671</v>
      </c>
      <c r="B258" s="293" t="s">
        <v>319</v>
      </c>
      <c r="C258" s="49">
        <f t="shared" si="22"/>
        <v>858681</v>
      </c>
      <c r="D258" s="87"/>
      <c r="E258" s="49"/>
      <c r="F258" s="49"/>
      <c r="G258" s="49"/>
      <c r="H258" s="49"/>
      <c r="I258" s="49"/>
      <c r="J258" s="49"/>
      <c r="K258" s="49"/>
      <c r="L258" s="49"/>
      <c r="M258" s="49">
        <v>592</v>
      </c>
      <c r="N258" s="49">
        <v>858681</v>
      </c>
      <c r="O258" s="49"/>
      <c r="P258" s="49"/>
      <c r="Q258" s="49"/>
      <c r="R258" s="49"/>
      <c r="S258" s="49"/>
      <c r="T258" s="49"/>
      <c r="U258" s="49"/>
      <c r="V258" s="87"/>
      <c r="W258" s="49"/>
      <c r="X258" s="49"/>
      <c r="Y258" s="49"/>
      <c r="Z258" s="49"/>
      <c r="AA258" s="49"/>
      <c r="AB258" s="49"/>
      <c r="AC258" s="86"/>
      <c r="AD258" s="49"/>
      <c r="AE258" s="49"/>
      <c r="AF258" s="186"/>
      <c r="AJ258" s="3" t="s">
        <v>673</v>
      </c>
      <c r="AK258" s="3" t="s">
        <v>321</v>
      </c>
      <c r="AL258" s="344">
        <v>779824</v>
      </c>
      <c r="AM258" s="344"/>
      <c r="AN258" s="344"/>
      <c r="AO258" s="344"/>
      <c r="AP258" s="344"/>
      <c r="AQ258" s="344"/>
      <c r="AR258" s="344"/>
      <c r="AS258" s="344"/>
      <c r="AT258" s="344"/>
      <c r="AU258" s="344"/>
      <c r="AV258" s="344">
        <v>592</v>
      </c>
      <c r="AW258" s="344">
        <v>779824</v>
      </c>
      <c r="AX258" s="344"/>
      <c r="AY258" s="344"/>
      <c r="AZ258" s="344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</row>
    <row r="259" spans="1:66" ht="15.75">
      <c r="A259" s="302" t="s">
        <v>672</v>
      </c>
      <c r="B259" s="293" t="s">
        <v>320</v>
      </c>
      <c r="C259" s="49">
        <f t="shared" si="22"/>
        <v>858628</v>
      </c>
      <c r="D259" s="87"/>
      <c r="E259" s="49"/>
      <c r="F259" s="49"/>
      <c r="G259" s="49"/>
      <c r="H259" s="49"/>
      <c r="I259" s="49"/>
      <c r="J259" s="49"/>
      <c r="K259" s="49"/>
      <c r="L259" s="49"/>
      <c r="M259" s="49">
        <v>592</v>
      </c>
      <c r="N259" s="49">
        <v>858628</v>
      </c>
      <c r="O259" s="49"/>
      <c r="P259" s="49"/>
      <c r="Q259" s="49"/>
      <c r="R259" s="49"/>
      <c r="S259" s="49"/>
      <c r="T259" s="49"/>
      <c r="U259" s="49"/>
      <c r="V259" s="87"/>
      <c r="W259" s="49"/>
      <c r="X259" s="49"/>
      <c r="Y259" s="49"/>
      <c r="Z259" s="49"/>
      <c r="AA259" s="49"/>
      <c r="AB259" s="49"/>
      <c r="AC259" s="86"/>
      <c r="AD259" s="49"/>
      <c r="AE259" s="49"/>
      <c r="AF259" s="186"/>
      <c r="AJ259" s="3" t="s">
        <v>674</v>
      </c>
      <c r="AK259" s="3" t="s">
        <v>322</v>
      </c>
      <c r="AL259" s="344">
        <v>5915193</v>
      </c>
      <c r="AM259" s="344">
        <v>3999148</v>
      </c>
      <c r="AN259" s="344">
        <v>505236</v>
      </c>
      <c r="AO259" s="344"/>
      <c r="AP259" s="344"/>
      <c r="AQ259" s="344">
        <v>3493912</v>
      </c>
      <c r="AR259" s="344"/>
      <c r="AS259" s="344"/>
      <c r="AT259" s="344"/>
      <c r="AU259" s="344"/>
      <c r="AV259" s="344">
        <v>1011</v>
      </c>
      <c r="AW259" s="344">
        <v>884590</v>
      </c>
      <c r="AX259" s="344"/>
      <c r="AY259" s="344"/>
      <c r="AZ259" s="344">
        <v>1532</v>
      </c>
      <c r="BA259" s="344">
        <v>1012823</v>
      </c>
      <c r="BB259" s="344"/>
      <c r="BC259" s="344"/>
      <c r="BD259" s="344">
        <v>1</v>
      </c>
      <c r="BE259" s="344">
        <v>0</v>
      </c>
      <c r="BF259" s="344"/>
      <c r="BG259" s="344"/>
      <c r="BH259" s="344"/>
      <c r="BI259" s="344"/>
      <c r="BJ259" s="344"/>
      <c r="BK259" s="344"/>
      <c r="BL259" s="344">
        <v>9316</v>
      </c>
      <c r="BM259" s="344">
        <v>9316</v>
      </c>
      <c r="BN259" s="344"/>
    </row>
    <row r="260" spans="1:66" ht="15.75">
      <c r="A260" s="302" t="s">
        <v>673</v>
      </c>
      <c r="B260" s="293" t="s">
        <v>321</v>
      </c>
      <c r="C260" s="49">
        <f t="shared" si="22"/>
        <v>847186</v>
      </c>
      <c r="D260" s="87"/>
      <c r="E260" s="49"/>
      <c r="F260" s="49"/>
      <c r="G260" s="49"/>
      <c r="H260" s="49"/>
      <c r="I260" s="49"/>
      <c r="J260" s="49"/>
      <c r="K260" s="49"/>
      <c r="L260" s="49"/>
      <c r="M260" s="49">
        <v>592</v>
      </c>
      <c r="N260" s="49">
        <v>847186</v>
      </c>
      <c r="O260" s="49"/>
      <c r="P260" s="49"/>
      <c r="Q260" s="49"/>
      <c r="R260" s="49"/>
      <c r="S260" s="49"/>
      <c r="T260" s="49"/>
      <c r="U260" s="49"/>
      <c r="V260" s="87"/>
      <c r="W260" s="49"/>
      <c r="X260" s="49"/>
      <c r="Y260" s="49"/>
      <c r="Z260" s="49"/>
      <c r="AA260" s="49"/>
      <c r="AB260" s="49"/>
      <c r="AC260" s="86"/>
      <c r="AD260" s="49"/>
      <c r="AE260" s="49"/>
      <c r="AF260" s="186"/>
      <c r="AJ260" s="3" t="s">
        <v>675</v>
      </c>
      <c r="AK260" s="3" t="s">
        <v>323</v>
      </c>
      <c r="AL260" s="344">
        <v>1052995</v>
      </c>
      <c r="AM260" s="344"/>
      <c r="AN260" s="344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>
        <v>458.6</v>
      </c>
      <c r="BA260" s="344">
        <v>1052995</v>
      </c>
      <c r="BB260" s="344"/>
      <c r="BC260" s="344"/>
      <c r="BD260" s="344"/>
      <c r="BE260" s="344"/>
      <c r="BF260" s="344"/>
      <c r="BG260" s="344"/>
      <c r="BH260" s="344"/>
      <c r="BI260" s="344"/>
      <c r="BJ260" s="344"/>
      <c r="BK260" s="344"/>
      <c r="BL260" s="344"/>
      <c r="BM260" s="344"/>
      <c r="BN260" s="344"/>
    </row>
    <row r="261" spans="1:66" ht="15.75">
      <c r="A261" s="302" t="s">
        <v>674</v>
      </c>
      <c r="B261" s="293" t="s">
        <v>322</v>
      </c>
      <c r="C261" s="191">
        <f t="shared" si="22"/>
        <v>6749995</v>
      </c>
      <c r="D261" s="87">
        <f t="shared" si="23"/>
        <v>3999148</v>
      </c>
      <c r="E261" s="49">
        <v>505236</v>
      </c>
      <c r="F261" s="49"/>
      <c r="G261" s="49"/>
      <c r="H261" s="49">
        <v>3493912</v>
      </c>
      <c r="I261" s="49"/>
      <c r="J261" s="49"/>
      <c r="K261" s="49"/>
      <c r="L261" s="49"/>
      <c r="M261" s="49">
        <v>1011</v>
      </c>
      <c r="N261" s="49">
        <v>1169572</v>
      </c>
      <c r="O261" s="49"/>
      <c r="P261" s="49"/>
      <c r="Q261" s="49">
        <v>1532</v>
      </c>
      <c r="R261" s="49">
        <v>1581275</v>
      </c>
      <c r="S261" s="49"/>
      <c r="T261" s="49"/>
      <c r="U261" s="49"/>
      <c r="V261" s="306"/>
      <c r="W261" s="49"/>
      <c r="X261" s="49"/>
      <c r="Y261" s="49"/>
      <c r="Z261" s="49"/>
      <c r="AA261" s="49"/>
      <c r="AB261" s="49"/>
      <c r="AC261" s="86"/>
      <c r="AD261" s="49"/>
      <c r="AE261" s="49"/>
      <c r="AF261" s="186"/>
      <c r="AJ261" s="3" t="s">
        <v>676</v>
      </c>
      <c r="AK261" s="3" t="s">
        <v>897</v>
      </c>
      <c r="AL261" s="344">
        <v>4491061</v>
      </c>
      <c r="AM261" s="344">
        <v>4491061</v>
      </c>
      <c r="AN261" s="344"/>
      <c r="AO261" s="344"/>
      <c r="AP261" s="344"/>
      <c r="AQ261" s="344">
        <v>4491061</v>
      </c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</row>
    <row r="262" spans="1:66" ht="15.75">
      <c r="A262" s="302" t="s">
        <v>675</v>
      </c>
      <c r="B262" s="293" t="s">
        <v>323</v>
      </c>
      <c r="C262" s="49">
        <f t="shared" si="22"/>
        <v>1403711</v>
      </c>
      <c r="D262" s="87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>
        <v>458.6</v>
      </c>
      <c r="R262" s="49">
        <v>1403711</v>
      </c>
      <c r="S262" s="49"/>
      <c r="T262" s="49"/>
      <c r="U262" s="49"/>
      <c r="V262" s="136"/>
      <c r="W262" s="49"/>
      <c r="X262" s="49"/>
      <c r="Y262" s="49"/>
      <c r="Z262" s="49"/>
      <c r="AA262" s="49"/>
      <c r="AB262" s="49"/>
      <c r="AC262" s="86"/>
      <c r="AD262" s="49"/>
      <c r="AE262" s="49"/>
      <c r="AF262" s="186"/>
      <c r="AJ262" s="3" t="s">
        <v>677</v>
      </c>
      <c r="AK262" s="3" t="s">
        <v>898</v>
      </c>
      <c r="AL262" s="344">
        <v>851955</v>
      </c>
      <c r="AM262" s="344">
        <v>851955</v>
      </c>
      <c r="AN262" s="344"/>
      <c r="AO262" s="344">
        <v>443090</v>
      </c>
      <c r="AP262" s="344">
        <v>408865</v>
      </c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</row>
    <row r="263" spans="1:66" ht="15.75">
      <c r="A263" s="302" t="s">
        <v>676</v>
      </c>
      <c r="B263" s="293" t="s">
        <v>897</v>
      </c>
      <c r="C263" s="49">
        <f t="shared" si="22"/>
        <v>4491061</v>
      </c>
      <c r="D263" s="87">
        <f t="shared" si="23"/>
        <v>4491061</v>
      </c>
      <c r="E263" s="49"/>
      <c r="F263" s="49"/>
      <c r="G263" s="49"/>
      <c r="H263" s="49">
        <v>4491061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136"/>
      <c r="W263" s="49"/>
      <c r="X263" s="49"/>
      <c r="Y263" s="49"/>
      <c r="Z263" s="49"/>
      <c r="AA263" s="49"/>
      <c r="AB263" s="49"/>
      <c r="AC263" s="86"/>
      <c r="AD263" s="49"/>
      <c r="AE263" s="49"/>
      <c r="AF263" s="186"/>
      <c r="AJ263" s="3" t="s">
        <v>678</v>
      </c>
      <c r="AK263" s="3" t="s">
        <v>899</v>
      </c>
      <c r="AL263" s="344">
        <v>1682072</v>
      </c>
      <c r="AM263" s="344">
        <v>1682072</v>
      </c>
      <c r="AN263" s="344">
        <v>417648</v>
      </c>
      <c r="AO263" s="344">
        <v>500000</v>
      </c>
      <c r="AP263" s="344">
        <v>364424</v>
      </c>
      <c r="AQ263" s="344"/>
      <c r="AR263" s="344">
        <v>400000</v>
      </c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4"/>
      <c r="BM263" s="344"/>
      <c r="BN263" s="344"/>
    </row>
    <row r="264" spans="1:66" ht="15.75">
      <c r="A264" s="302" t="s">
        <v>677</v>
      </c>
      <c r="B264" s="293" t="s">
        <v>898</v>
      </c>
      <c r="C264" s="49">
        <f t="shared" si="22"/>
        <v>973134</v>
      </c>
      <c r="D264" s="87">
        <f t="shared" si="23"/>
        <v>973134</v>
      </c>
      <c r="E264" s="49"/>
      <c r="F264" s="49">
        <v>459212</v>
      </c>
      <c r="G264" s="49">
        <v>513922</v>
      </c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136"/>
      <c r="W264" s="49"/>
      <c r="X264" s="49"/>
      <c r="Y264" s="49"/>
      <c r="Z264" s="49"/>
      <c r="AA264" s="49"/>
      <c r="AB264" s="49"/>
      <c r="AC264" s="86"/>
      <c r="AD264" s="49"/>
      <c r="AE264" s="49"/>
      <c r="AF264" s="186"/>
      <c r="AJ264" s="3" t="s">
        <v>679</v>
      </c>
      <c r="AK264" s="3" t="s">
        <v>324</v>
      </c>
      <c r="AL264" s="344">
        <v>635658</v>
      </c>
      <c r="AM264" s="344"/>
      <c r="AN264" s="344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>
        <v>590.4</v>
      </c>
      <c r="BA264" s="344">
        <v>635658</v>
      </c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</row>
    <row r="265" spans="1:66" ht="15.75">
      <c r="A265" s="302" t="s">
        <v>678</v>
      </c>
      <c r="B265" s="293" t="s">
        <v>899</v>
      </c>
      <c r="C265" s="49">
        <f t="shared" si="22"/>
        <v>1764424</v>
      </c>
      <c r="D265" s="87">
        <f t="shared" si="23"/>
        <v>1764424</v>
      </c>
      <c r="E265" s="49">
        <v>500000</v>
      </c>
      <c r="F265" s="49">
        <v>500000</v>
      </c>
      <c r="G265" s="49">
        <v>364424</v>
      </c>
      <c r="H265" s="49"/>
      <c r="I265" s="49">
        <v>400000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136"/>
      <c r="W265" s="49"/>
      <c r="X265" s="49"/>
      <c r="Y265" s="49"/>
      <c r="Z265" s="49"/>
      <c r="AA265" s="49"/>
      <c r="AB265" s="49"/>
      <c r="AC265" s="86"/>
      <c r="AD265" s="49"/>
      <c r="AE265" s="49"/>
      <c r="AF265" s="186"/>
      <c r="AJ265" s="3" t="s">
        <v>680</v>
      </c>
      <c r="AK265" s="3" t="s">
        <v>900</v>
      </c>
      <c r="AL265" s="344">
        <v>250249</v>
      </c>
      <c r="AM265" s="344">
        <v>250249</v>
      </c>
      <c r="AN265" s="344">
        <v>250249</v>
      </c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</row>
    <row r="266" spans="1:66" ht="15.75">
      <c r="A266" s="302" t="s">
        <v>679</v>
      </c>
      <c r="B266" s="293" t="s">
        <v>324</v>
      </c>
      <c r="C266" s="49">
        <f t="shared" si="22"/>
        <v>632082</v>
      </c>
      <c r="D266" s="87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>
        <v>590.4</v>
      </c>
      <c r="R266" s="50">
        <v>632082</v>
      </c>
      <c r="S266" s="49"/>
      <c r="T266" s="49"/>
      <c r="U266" s="49"/>
      <c r="V266" s="136"/>
      <c r="W266" s="49"/>
      <c r="X266" s="49"/>
      <c r="Y266" s="49"/>
      <c r="Z266" s="49"/>
      <c r="AA266" s="49"/>
      <c r="AB266" s="49"/>
      <c r="AC266" s="86"/>
      <c r="AD266" s="49"/>
      <c r="AE266" s="49"/>
      <c r="AF266" s="186"/>
      <c r="AJ266" s="3" t="s">
        <v>681</v>
      </c>
      <c r="AK266" s="3" t="s">
        <v>325</v>
      </c>
      <c r="AL266" s="344">
        <v>2211031</v>
      </c>
      <c r="AM266" s="344">
        <v>2211031</v>
      </c>
      <c r="AN266" s="344">
        <v>495969</v>
      </c>
      <c r="AO266" s="344"/>
      <c r="AP266" s="344"/>
      <c r="AQ266" s="344">
        <v>1715062</v>
      </c>
      <c r="AR266" s="344"/>
      <c r="AS266" s="344"/>
      <c r="AT266" s="344"/>
      <c r="AU266" s="344"/>
      <c r="AV266" s="344"/>
      <c r="AW266" s="344"/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</row>
    <row r="267" spans="1:66" ht="15.75">
      <c r="A267" s="302" t="s">
        <v>680</v>
      </c>
      <c r="B267" s="293" t="s">
        <v>900</v>
      </c>
      <c r="C267" s="49">
        <f t="shared" si="22"/>
        <v>271508</v>
      </c>
      <c r="D267" s="87">
        <f t="shared" si="23"/>
        <v>271508</v>
      </c>
      <c r="E267" s="49">
        <v>271508</v>
      </c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136"/>
      <c r="W267" s="49"/>
      <c r="X267" s="49"/>
      <c r="Y267" s="49"/>
      <c r="Z267" s="49"/>
      <c r="AA267" s="49"/>
      <c r="AB267" s="49"/>
      <c r="AC267" s="86"/>
      <c r="AD267" s="49"/>
      <c r="AE267" s="49"/>
      <c r="AF267" s="186"/>
      <c r="AJ267" s="3" t="s">
        <v>682</v>
      </c>
      <c r="AK267" s="3" t="s">
        <v>901</v>
      </c>
      <c r="AL267" s="344">
        <v>446714</v>
      </c>
      <c r="AM267" s="344">
        <v>446714</v>
      </c>
      <c r="AN267" s="344">
        <v>446714</v>
      </c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</row>
    <row r="268" spans="1:66" ht="15.75">
      <c r="A268" s="302" t="s">
        <v>681</v>
      </c>
      <c r="B268" s="293" t="s">
        <v>325</v>
      </c>
      <c r="C268" s="49">
        <f t="shared" si="22"/>
        <v>2276610</v>
      </c>
      <c r="D268" s="87">
        <f t="shared" si="23"/>
        <v>2276610</v>
      </c>
      <c r="E268" s="49">
        <v>524812</v>
      </c>
      <c r="F268" s="49"/>
      <c r="G268" s="49"/>
      <c r="H268" s="49">
        <v>1751798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136"/>
      <c r="W268" s="49"/>
      <c r="X268" s="49"/>
      <c r="Y268" s="49"/>
      <c r="Z268" s="49"/>
      <c r="AA268" s="49"/>
      <c r="AB268" s="49"/>
      <c r="AC268" s="86"/>
      <c r="AD268" s="49"/>
      <c r="AE268" s="49"/>
      <c r="AF268" s="186"/>
      <c r="AK268" s="3" t="s">
        <v>499</v>
      </c>
      <c r="AL268" s="344">
        <v>249351</v>
      </c>
      <c r="AM268" s="344">
        <v>249351</v>
      </c>
      <c r="AN268" s="344">
        <v>249351</v>
      </c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</row>
    <row r="269" spans="1:66" ht="15.75">
      <c r="A269" s="302" t="s">
        <v>682</v>
      </c>
      <c r="B269" s="293" t="s">
        <v>901</v>
      </c>
      <c r="C269" s="49">
        <f t="shared" si="22"/>
        <v>598088</v>
      </c>
      <c r="D269" s="87">
        <f t="shared" si="23"/>
        <v>598088</v>
      </c>
      <c r="E269" s="49">
        <v>598088</v>
      </c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136"/>
      <c r="W269" s="49"/>
      <c r="X269" s="49"/>
      <c r="Y269" s="49"/>
      <c r="Z269" s="49"/>
      <c r="AA269" s="49"/>
      <c r="AB269" s="49"/>
      <c r="AC269" s="86"/>
      <c r="AD269" s="49"/>
      <c r="AE269" s="49"/>
      <c r="AF269" s="186"/>
      <c r="AJ269" s="3" t="s">
        <v>683</v>
      </c>
      <c r="AK269" s="3" t="s">
        <v>326</v>
      </c>
      <c r="AL269" s="344">
        <v>87360</v>
      </c>
      <c r="AM269" s="344"/>
      <c r="AN269" s="344">
        <v>0</v>
      </c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344"/>
      <c r="BB269" s="344"/>
      <c r="BC269" s="344"/>
      <c r="BD269" s="344">
        <v>1</v>
      </c>
      <c r="BE269" s="344">
        <v>0</v>
      </c>
      <c r="BF269" s="344"/>
      <c r="BG269" s="344"/>
      <c r="BH269" s="344"/>
      <c r="BI269" s="344"/>
      <c r="BJ269" s="344"/>
      <c r="BK269" s="344"/>
      <c r="BL269" s="344">
        <v>43680</v>
      </c>
      <c r="BM269" s="344">
        <v>43680</v>
      </c>
      <c r="BN269" s="344"/>
    </row>
    <row r="270" spans="1:66" ht="15.75">
      <c r="A270" s="302" t="s">
        <v>683</v>
      </c>
      <c r="B270" s="303" t="s">
        <v>326</v>
      </c>
      <c r="C270" s="49">
        <f aca="true" t="shared" si="24" ref="C270:C335">D270+L270+N270+P270+R270+T270+V270+AC270</f>
        <v>43680</v>
      </c>
      <c r="D270" s="87">
        <f t="shared" si="23"/>
        <v>0</v>
      </c>
      <c r="E270" s="49">
        <v>0</v>
      </c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307">
        <v>1</v>
      </c>
      <c r="V270" s="306">
        <v>0</v>
      </c>
      <c r="W270" s="49"/>
      <c r="X270" s="49"/>
      <c r="Y270" s="49"/>
      <c r="Z270" s="49"/>
      <c r="AA270" s="49"/>
      <c r="AB270" s="49"/>
      <c r="AC270" s="304">
        <f>SUM(AD270:AE270)</f>
        <v>43680</v>
      </c>
      <c r="AD270" s="278">
        <v>43680</v>
      </c>
      <c r="AE270" s="49"/>
      <c r="AF270" s="186"/>
      <c r="AJ270" s="3" t="s">
        <v>684</v>
      </c>
      <c r="AK270" s="3" t="s">
        <v>902</v>
      </c>
      <c r="AL270" s="344">
        <v>1282814</v>
      </c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>
        <v>900</v>
      </c>
      <c r="AW270" s="344">
        <v>1282814</v>
      </c>
      <c r="AX270" s="344"/>
      <c r="AY270" s="344"/>
      <c r="AZ270" s="344"/>
      <c r="BA270" s="344"/>
      <c r="BB270" s="344"/>
      <c r="BC270" s="344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</row>
    <row r="271" spans="1:66" ht="15.75">
      <c r="A271" s="302" t="s">
        <v>684</v>
      </c>
      <c r="B271" s="293" t="s">
        <v>902</v>
      </c>
      <c r="C271" s="49">
        <f t="shared" si="24"/>
        <v>1282814</v>
      </c>
      <c r="D271" s="87"/>
      <c r="E271" s="49"/>
      <c r="F271" s="49"/>
      <c r="G271" s="49"/>
      <c r="H271" s="49"/>
      <c r="I271" s="49"/>
      <c r="J271" s="49"/>
      <c r="K271" s="49"/>
      <c r="L271" s="49"/>
      <c r="M271" s="49">
        <v>900</v>
      </c>
      <c r="N271" s="49">
        <v>1282814</v>
      </c>
      <c r="O271" s="49"/>
      <c r="P271" s="49"/>
      <c r="Q271" s="49"/>
      <c r="R271" s="49"/>
      <c r="S271" s="49"/>
      <c r="T271" s="49"/>
      <c r="U271" s="49"/>
      <c r="V271" s="87"/>
      <c r="W271" s="49"/>
      <c r="X271" s="49"/>
      <c r="Y271" s="49"/>
      <c r="Z271" s="49"/>
      <c r="AA271" s="49"/>
      <c r="AB271" s="49"/>
      <c r="AC271" s="86"/>
      <c r="AD271" s="49"/>
      <c r="AE271" s="49"/>
      <c r="AF271" s="186"/>
      <c r="AJ271" s="3" t="s">
        <v>685</v>
      </c>
      <c r="AK271" s="3" t="s">
        <v>327</v>
      </c>
      <c r="AL271" s="344">
        <v>3486478</v>
      </c>
      <c r="AM271" s="344">
        <v>3486478</v>
      </c>
      <c r="AN271" s="344"/>
      <c r="AO271" s="344">
        <v>2188620</v>
      </c>
      <c r="AP271" s="344">
        <v>1297858</v>
      </c>
      <c r="AQ271" s="344"/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</row>
    <row r="272" spans="1:66" ht="15.75">
      <c r="A272" s="302" t="s">
        <v>685</v>
      </c>
      <c r="B272" s="293" t="s">
        <v>327</v>
      </c>
      <c r="C272" s="191">
        <f t="shared" si="24"/>
        <v>11402972</v>
      </c>
      <c r="D272" s="87">
        <f>SUM(E272:J272)</f>
        <v>11402972</v>
      </c>
      <c r="E272" s="49"/>
      <c r="F272" s="49">
        <v>3000000</v>
      </c>
      <c r="G272" s="49">
        <v>3000000</v>
      </c>
      <c r="H272" s="278">
        <v>5402972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87"/>
      <c r="W272" s="49"/>
      <c r="X272" s="49"/>
      <c r="Y272" s="49"/>
      <c r="Z272" s="49"/>
      <c r="AA272" s="49"/>
      <c r="AB272" s="49"/>
      <c r="AC272" s="86"/>
      <c r="AD272" s="49"/>
      <c r="AE272" s="49"/>
      <c r="AF272" s="186"/>
      <c r="AJ272" s="3" t="s">
        <v>686</v>
      </c>
      <c r="AK272" s="3" t="s">
        <v>328</v>
      </c>
      <c r="AL272" s="344">
        <v>112000</v>
      </c>
      <c r="AM272" s="344"/>
      <c r="AN272" s="344"/>
      <c r="AO272" s="344">
        <v>0</v>
      </c>
      <c r="AP272" s="344">
        <v>0</v>
      </c>
      <c r="AQ272" s="344"/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  <c r="BI272" s="344"/>
      <c r="BJ272" s="344"/>
      <c r="BK272" s="344"/>
      <c r="BL272" s="344">
        <v>56000</v>
      </c>
      <c r="BM272" s="344">
        <v>56000</v>
      </c>
      <c r="BN272" s="344"/>
    </row>
    <row r="273" spans="1:66" ht="15.75">
      <c r="A273" s="302" t="s">
        <v>686</v>
      </c>
      <c r="B273" s="293" t="s">
        <v>328</v>
      </c>
      <c r="C273" s="49">
        <f t="shared" si="24"/>
        <v>1000000</v>
      </c>
      <c r="D273" s="87">
        <f aca="true" t="shared" si="25" ref="D273:D337">SUM(E273:J273)</f>
        <v>1000000</v>
      </c>
      <c r="E273" s="49"/>
      <c r="F273" s="49">
        <v>500000</v>
      </c>
      <c r="G273" s="49">
        <v>500000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87"/>
      <c r="W273" s="49"/>
      <c r="X273" s="49"/>
      <c r="Y273" s="49"/>
      <c r="Z273" s="49"/>
      <c r="AA273" s="49"/>
      <c r="AB273" s="49"/>
      <c r="AC273" s="86"/>
      <c r="AD273" s="49"/>
      <c r="AE273" s="49"/>
      <c r="AF273" s="186"/>
      <c r="AJ273" s="3" t="s">
        <v>687</v>
      </c>
      <c r="AK273" s="3" t="s">
        <v>903</v>
      </c>
      <c r="AL273" s="344">
        <v>418886</v>
      </c>
      <c r="AM273" s="344">
        <v>418886</v>
      </c>
      <c r="AN273" s="344"/>
      <c r="AO273" s="344">
        <v>219467</v>
      </c>
      <c r="AP273" s="344">
        <v>199419</v>
      </c>
      <c r="AQ273" s="344"/>
      <c r="AR273" s="344"/>
      <c r="AS273" s="344"/>
      <c r="AT273" s="344"/>
      <c r="AU273" s="344"/>
      <c r="AV273" s="344"/>
      <c r="AW273" s="344"/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</row>
    <row r="274" spans="1:66" ht="15.75">
      <c r="A274" s="302" t="s">
        <v>687</v>
      </c>
      <c r="B274" s="293" t="s">
        <v>903</v>
      </c>
      <c r="C274" s="49">
        <f t="shared" si="24"/>
        <v>537000</v>
      </c>
      <c r="D274" s="87">
        <f t="shared" si="25"/>
        <v>537000</v>
      </c>
      <c r="E274" s="49"/>
      <c r="F274" s="49">
        <v>280000</v>
      </c>
      <c r="G274" s="49">
        <v>257000</v>
      </c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87"/>
      <c r="W274" s="49"/>
      <c r="X274" s="49"/>
      <c r="Y274" s="49"/>
      <c r="Z274" s="49"/>
      <c r="AA274" s="49"/>
      <c r="AB274" s="49"/>
      <c r="AC274" s="86"/>
      <c r="AD274" s="49"/>
      <c r="AE274" s="49"/>
      <c r="AF274" s="186"/>
      <c r="AJ274" s="3" t="s">
        <v>688</v>
      </c>
      <c r="AK274" s="3" t="s">
        <v>329</v>
      </c>
      <c r="AL274" s="344">
        <v>6553043</v>
      </c>
      <c r="AM274" s="344">
        <v>6553043</v>
      </c>
      <c r="AN274" s="344">
        <v>1229670</v>
      </c>
      <c r="AO274" s="344">
        <v>1431477</v>
      </c>
      <c r="AP274" s="344">
        <v>565356</v>
      </c>
      <c r="AQ274" s="344">
        <v>3326540</v>
      </c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</row>
    <row r="275" spans="1:66" ht="15.75">
      <c r="A275" s="302" t="s">
        <v>688</v>
      </c>
      <c r="B275" s="293" t="s">
        <v>329</v>
      </c>
      <c r="C275" s="49">
        <f t="shared" si="24"/>
        <v>6720814</v>
      </c>
      <c r="D275" s="87">
        <f t="shared" si="25"/>
        <v>6720814</v>
      </c>
      <c r="E275" s="49">
        <v>1240406</v>
      </c>
      <c r="F275" s="49">
        <v>1555452</v>
      </c>
      <c r="G275" s="49">
        <v>598416</v>
      </c>
      <c r="H275" s="49">
        <v>3326540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87"/>
      <c r="W275" s="49"/>
      <c r="X275" s="49"/>
      <c r="Y275" s="49"/>
      <c r="Z275" s="49"/>
      <c r="AA275" s="49"/>
      <c r="AB275" s="49"/>
      <c r="AC275" s="86"/>
      <c r="AD275" s="49"/>
      <c r="AE275" s="49"/>
      <c r="AF275" s="186"/>
      <c r="AJ275" s="3" t="s">
        <v>689</v>
      </c>
      <c r="AK275" s="3" t="s">
        <v>904</v>
      </c>
      <c r="AL275" s="344">
        <v>1748145</v>
      </c>
      <c r="AM275" s="344">
        <v>619550</v>
      </c>
      <c r="AN275" s="344">
        <v>619550</v>
      </c>
      <c r="AO275" s="344"/>
      <c r="AP275" s="344"/>
      <c r="AQ275" s="344"/>
      <c r="AR275" s="344"/>
      <c r="AS275" s="344"/>
      <c r="AT275" s="344"/>
      <c r="AU275" s="344"/>
      <c r="AV275" s="344">
        <v>1244.2</v>
      </c>
      <c r="AW275" s="344">
        <v>1128595</v>
      </c>
      <c r="AX275" s="344"/>
      <c r="AY275" s="344"/>
      <c r="AZ275" s="344"/>
      <c r="BA275" s="344"/>
      <c r="BB275" s="344"/>
      <c r="BC275" s="344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</row>
    <row r="276" spans="1:66" ht="15.75">
      <c r="A276" s="302" t="s">
        <v>689</v>
      </c>
      <c r="B276" s="293" t="s">
        <v>904</v>
      </c>
      <c r="C276" s="49">
        <f t="shared" si="24"/>
        <v>1798271</v>
      </c>
      <c r="D276" s="87">
        <f t="shared" si="25"/>
        <v>629728</v>
      </c>
      <c r="E276" s="49">
        <v>629728</v>
      </c>
      <c r="F276" s="49"/>
      <c r="G276" s="49"/>
      <c r="H276" s="49"/>
      <c r="I276" s="49"/>
      <c r="J276" s="49"/>
      <c r="K276" s="49"/>
      <c r="L276" s="49"/>
      <c r="M276" s="49">
        <v>1244.2</v>
      </c>
      <c r="N276" s="49">
        <v>1168543</v>
      </c>
      <c r="O276" s="49"/>
      <c r="P276" s="49"/>
      <c r="Q276" s="49"/>
      <c r="R276" s="49"/>
      <c r="S276" s="49"/>
      <c r="T276" s="49"/>
      <c r="U276" s="49"/>
      <c r="V276" s="87"/>
      <c r="W276" s="49"/>
      <c r="X276" s="49"/>
      <c r="Y276" s="49"/>
      <c r="Z276" s="49"/>
      <c r="AA276" s="49"/>
      <c r="AB276" s="49"/>
      <c r="AC276" s="86"/>
      <c r="AD276" s="49"/>
      <c r="AE276" s="49"/>
      <c r="AF276" s="186"/>
      <c r="AJ276" s="3" t="s">
        <v>690</v>
      </c>
      <c r="AK276" s="3" t="s">
        <v>330</v>
      </c>
      <c r="AL276" s="344">
        <v>429002</v>
      </c>
      <c r="AM276" s="344">
        <v>429002</v>
      </c>
      <c r="AN276" s="344">
        <v>237281</v>
      </c>
      <c r="AO276" s="344">
        <v>101275</v>
      </c>
      <c r="AP276" s="344">
        <v>90446</v>
      </c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/>
      <c r="BA276" s="344"/>
      <c r="BB276" s="344"/>
      <c r="BC276" s="344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</row>
    <row r="277" spans="1:66" ht="15.75">
      <c r="A277" s="302" t="s">
        <v>690</v>
      </c>
      <c r="B277" s="293" t="s">
        <v>330</v>
      </c>
      <c r="C277" s="191">
        <f t="shared" si="24"/>
        <v>343222</v>
      </c>
      <c r="D277" s="87">
        <f t="shared" si="25"/>
        <v>343222</v>
      </c>
      <c r="E277" s="49">
        <v>242028</v>
      </c>
      <c r="F277" s="49">
        <v>0</v>
      </c>
      <c r="G277" s="49">
        <v>101194</v>
      </c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87"/>
      <c r="W277" s="49"/>
      <c r="X277" s="49"/>
      <c r="Y277" s="49"/>
      <c r="Z277" s="49"/>
      <c r="AA277" s="49"/>
      <c r="AB277" s="49"/>
      <c r="AC277" s="86"/>
      <c r="AD277" s="49"/>
      <c r="AE277" s="49"/>
      <c r="AF277" s="186"/>
      <c r="AJ277" s="3" t="s">
        <v>691</v>
      </c>
      <c r="AK277" s="3" t="s">
        <v>331</v>
      </c>
      <c r="AL277" s="344">
        <v>1333143</v>
      </c>
      <c r="AM277" s="344"/>
      <c r="AN277" s="344"/>
      <c r="AO277" s="344"/>
      <c r="AP277" s="344"/>
      <c r="AQ277" s="344"/>
      <c r="AR277" s="344"/>
      <c r="AS277" s="344"/>
      <c r="AT277" s="344"/>
      <c r="AU277" s="344"/>
      <c r="AV277" s="344">
        <v>690</v>
      </c>
      <c r="AW277" s="344">
        <v>1333143</v>
      </c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</row>
    <row r="278" spans="1:66" ht="15.75">
      <c r="A278" s="302"/>
      <c r="B278" s="293" t="s">
        <v>1022</v>
      </c>
      <c r="C278" s="191">
        <f t="shared" si="24"/>
        <v>928833</v>
      </c>
      <c r="D278" s="87">
        <f t="shared" si="25"/>
        <v>928833</v>
      </c>
      <c r="E278" s="62"/>
      <c r="F278" s="62"/>
      <c r="G278" s="62"/>
      <c r="H278" s="62">
        <v>928833</v>
      </c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136"/>
      <c r="W278" s="62"/>
      <c r="X278" s="62"/>
      <c r="Y278" s="62"/>
      <c r="Z278" s="62"/>
      <c r="AA278" s="62"/>
      <c r="AB278" s="62"/>
      <c r="AC278" s="308"/>
      <c r="AD278" s="62"/>
      <c r="AE278" s="62"/>
      <c r="AF278" s="186"/>
      <c r="AJ278" s="3" t="s">
        <v>692</v>
      </c>
      <c r="AK278" s="3" t="s">
        <v>332</v>
      </c>
      <c r="AL278" s="344">
        <v>594678</v>
      </c>
      <c r="AM278" s="344"/>
      <c r="AN278" s="344"/>
      <c r="AO278" s="344"/>
      <c r="AP278" s="344"/>
      <c r="AQ278" s="344"/>
      <c r="AR278" s="344"/>
      <c r="AS278" s="344"/>
      <c r="AT278" s="344"/>
      <c r="AU278" s="344"/>
      <c r="AV278" s="344"/>
      <c r="AW278" s="344"/>
      <c r="AX278" s="344"/>
      <c r="AY278" s="344"/>
      <c r="AZ278" s="344">
        <v>561</v>
      </c>
      <c r="BA278" s="344">
        <v>594678</v>
      </c>
      <c r="BB278" s="344"/>
      <c r="BC278" s="344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</row>
    <row r="279" spans="1:66" ht="15.75">
      <c r="A279" s="302" t="s">
        <v>691</v>
      </c>
      <c r="B279" s="293" t="s">
        <v>331</v>
      </c>
      <c r="C279" s="191">
        <f t="shared" si="24"/>
        <v>1040615</v>
      </c>
      <c r="D279" s="87"/>
      <c r="E279" s="49"/>
      <c r="F279" s="49"/>
      <c r="G279" s="49"/>
      <c r="H279" s="49"/>
      <c r="I279" s="49"/>
      <c r="J279" s="49"/>
      <c r="K279" s="49"/>
      <c r="L279" s="49"/>
      <c r="M279" s="49">
        <v>690</v>
      </c>
      <c r="N279" s="191">
        <v>1040615</v>
      </c>
      <c r="O279" s="49"/>
      <c r="P279" s="49"/>
      <c r="Q279" s="49"/>
      <c r="R279" s="49"/>
      <c r="S279" s="49"/>
      <c r="T279" s="49"/>
      <c r="U279" s="49"/>
      <c r="V279" s="87"/>
      <c r="W279" s="49"/>
      <c r="X279" s="49"/>
      <c r="Y279" s="49"/>
      <c r="Z279" s="49"/>
      <c r="AA279" s="49"/>
      <c r="AB279" s="49"/>
      <c r="AC279" s="86"/>
      <c r="AD279" s="49"/>
      <c r="AE279" s="49"/>
      <c r="AF279" s="186"/>
      <c r="AJ279" s="3" t="s">
        <v>693</v>
      </c>
      <c r="AK279" s="3" t="s">
        <v>333</v>
      </c>
      <c r="AL279" s="344">
        <v>595550</v>
      </c>
      <c r="AM279" s="344"/>
      <c r="AN279" s="344"/>
      <c r="AO279" s="344"/>
      <c r="AP279" s="344"/>
      <c r="AQ279" s="344"/>
      <c r="AR279" s="344"/>
      <c r="AS279" s="344"/>
      <c r="AT279" s="344"/>
      <c r="AU279" s="344"/>
      <c r="AV279" s="344"/>
      <c r="AW279" s="344"/>
      <c r="AX279" s="344"/>
      <c r="AY279" s="344"/>
      <c r="AZ279" s="344">
        <v>580</v>
      </c>
      <c r="BA279" s="344">
        <v>595550</v>
      </c>
      <c r="BB279" s="344"/>
      <c r="BC279" s="344"/>
      <c r="BD279" s="344"/>
      <c r="BE279" s="344"/>
      <c r="BF279" s="344"/>
      <c r="BG279" s="344"/>
      <c r="BH279" s="344"/>
      <c r="BI279" s="344"/>
      <c r="BJ279" s="344"/>
      <c r="BK279" s="344"/>
      <c r="BL279" s="344"/>
      <c r="BM279" s="344"/>
      <c r="BN279" s="344"/>
    </row>
    <row r="280" spans="1:66" ht="15.75">
      <c r="A280" s="302" t="s">
        <v>692</v>
      </c>
      <c r="B280" s="293" t="s">
        <v>332</v>
      </c>
      <c r="C280" s="49">
        <f t="shared" si="24"/>
        <v>680578</v>
      </c>
      <c r="D280" s="87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>
        <v>561</v>
      </c>
      <c r="R280" s="49">
        <v>680578</v>
      </c>
      <c r="S280" s="49"/>
      <c r="T280" s="49"/>
      <c r="U280" s="49"/>
      <c r="V280" s="87"/>
      <c r="W280" s="49"/>
      <c r="X280" s="49"/>
      <c r="Y280" s="49"/>
      <c r="Z280" s="49"/>
      <c r="AA280" s="49"/>
      <c r="AB280" s="49"/>
      <c r="AC280" s="86"/>
      <c r="AD280" s="49"/>
      <c r="AE280" s="49"/>
      <c r="AF280" s="186"/>
      <c r="AJ280" s="3" t="s">
        <v>694</v>
      </c>
      <c r="AK280" s="3" t="s">
        <v>334</v>
      </c>
      <c r="AL280" s="344">
        <v>467057</v>
      </c>
      <c r="AM280" s="344">
        <v>467057</v>
      </c>
      <c r="AN280" s="344"/>
      <c r="AO280" s="344"/>
      <c r="AP280" s="344"/>
      <c r="AQ280" s="344">
        <v>467057</v>
      </c>
      <c r="AR280" s="344"/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</row>
    <row r="281" spans="1:66" ht="15.75">
      <c r="A281" s="302" t="s">
        <v>693</v>
      </c>
      <c r="B281" s="293" t="s">
        <v>333</v>
      </c>
      <c r="C281" s="191">
        <f t="shared" si="24"/>
        <v>690755</v>
      </c>
      <c r="D281" s="87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>
        <v>580</v>
      </c>
      <c r="R281" s="292">
        <v>690755</v>
      </c>
      <c r="S281" s="49"/>
      <c r="T281" s="49"/>
      <c r="U281" s="49"/>
      <c r="V281" s="87"/>
      <c r="W281" s="49"/>
      <c r="X281" s="49"/>
      <c r="Y281" s="49"/>
      <c r="Z281" s="49"/>
      <c r="AA281" s="49"/>
      <c r="AB281" s="49"/>
      <c r="AC281" s="86"/>
      <c r="AD281" s="49"/>
      <c r="AE281" s="49"/>
      <c r="AF281" s="186"/>
      <c r="AJ281" s="3" t="s">
        <v>695</v>
      </c>
      <c r="AK281" s="3" t="s">
        <v>335</v>
      </c>
      <c r="AL281" s="344">
        <v>3228301</v>
      </c>
      <c r="AM281" s="344">
        <v>3228301</v>
      </c>
      <c r="AN281" s="344"/>
      <c r="AO281" s="344"/>
      <c r="AP281" s="344"/>
      <c r="AQ281" s="344">
        <v>3228301</v>
      </c>
      <c r="AR281" s="344"/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</row>
    <row r="282" spans="1:66" ht="15.75">
      <c r="A282" s="302" t="s">
        <v>694</v>
      </c>
      <c r="B282" s="293" t="s">
        <v>334</v>
      </c>
      <c r="C282" s="49">
        <f t="shared" si="24"/>
        <v>471603</v>
      </c>
      <c r="D282" s="87">
        <f t="shared" si="25"/>
        <v>471603</v>
      </c>
      <c r="E282" s="49"/>
      <c r="F282" s="49"/>
      <c r="G282" s="49"/>
      <c r="H282" s="49">
        <v>471603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87"/>
      <c r="W282" s="49"/>
      <c r="X282" s="49"/>
      <c r="Y282" s="49"/>
      <c r="Z282" s="49"/>
      <c r="AA282" s="49"/>
      <c r="AB282" s="49"/>
      <c r="AC282" s="86"/>
      <c r="AD282" s="49"/>
      <c r="AE282" s="49"/>
      <c r="AF282" s="186"/>
      <c r="AJ282" s="3" t="s">
        <v>696</v>
      </c>
      <c r="AK282" s="3" t="s">
        <v>905</v>
      </c>
      <c r="AL282" s="344">
        <v>1400000</v>
      </c>
      <c r="AM282" s="344"/>
      <c r="AN282" s="344"/>
      <c r="AO282" s="344"/>
      <c r="AP282" s="344"/>
      <c r="AQ282" s="344"/>
      <c r="AR282" s="344"/>
      <c r="AS282" s="344"/>
      <c r="AT282" s="344"/>
      <c r="AU282" s="344"/>
      <c r="AV282" s="344">
        <v>1101</v>
      </c>
      <c r="AW282" s="344">
        <v>1400000</v>
      </c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</row>
    <row r="283" spans="1:66" ht="15.75">
      <c r="A283" s="302" t="s">
        <v>695</v>
      </c>
      <c r="B283" s="293" t="s">
        <v>335</v>
      </c>
      <c r="C283" s="191">
        <f t="shared" si="24"/>
        <v>3289526</v>
      </c>
      <c r="D283" s="87">
        <f t="shared" si="25"/>
        <v>3289526</v>
      </c>
      <c r="E283" s="49"/>
      <c r="F283" s="49"/>
      <c r="G283" s="49"/>
      <c r="H283" s="49">
        <v>3289526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87"/>
      <c r="W283" s="49"/>
      <c r="X283" s="49"/>
      <c r="Y283" s="49"/>
      <c r="Z283" s="49"/>
      <c r="AA283" s="49"/>
      <c r="AB283" s="49"/>
      <c r="AC283" s="86"/>
      <c r="AD283" s="49"/>
      <c r="AE283" s="49"/>
      <c r="AF283" s="186"/>
      <c r="AJ283" s="3" t="s">
        <v>697</v>
      </c>
      <c r="AK283" s="3" t="s">
        <v>336</v>
      </c>
      <c r="AL283" s="344">
        <v>4471979</v>
      </c>
      <c r="AM283" s="344">
        <v>4471979</v>
      </c>
      <c r="AN283" s="344"/>
      <c r="AO283" s="344">
        <v>1027533</v>
      </c>
      <c r="AP283" s="344">
        <v>750000</v>
      </c>
      <c r="AQ283" s="344">
        <v>2694446</v>
      </c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</row>
    <row r="284" spans="1:66" ht="15.75">
      <c r="A284" s="302" t="s">
        <v>696</v>
      </c>
      <c r="B284" s="293" t="s">
        <v>905</v>
      </c>
      <c r="C284" s="49">
        <f t="shared" si="24"/>
        <v>1400000</v>
      </c>
      <c r="D284" s="87">
        <f t="shared" si="25"/>
        <v>0</v>
      </c>
      <c r="E284" s="49"/>
      <c r="F284" s="49"/>
      <c r="G284" s="49"/>
      <c r="H284" s="49"/>
      <c r="I284" s="49"/>
      <c r="J284" s="49"/>
      <c r="K284" s="49"/>
      <c r="L284" s="49"/>
      <c r="M284" s="49">
        <v>1101</v>
      </c>
      <c r="N284" s="49">
        <v>1400000</v>
      </c>
      <c r="O284" s="49"/>
      <c r="P284" s="49"/>
      <c r="Q284" s="49"/>
      <c r="R284" s="49"/>
      <c r="S284" s="49"/>
      <c r="T284" s="49"/>
      <c r="U284" s="49"/>
      <c r="V284" s="87"/>
      <c r="W284" s="49"/>
      <c r="X284" s="49"/>
      <c r="Y284" s="49"/>
      <c r="Z284" s="49"/>
      <c r="AA284" s="49"/>
      <c r="AB284" s="49"/>
      <c r="AC284" s="86"/>
      <c r="AD284" s="49"/>
      <c r="AE284" s="49"/>
      <c r="AF284" s="186"/>
      <c r="AJ284" s="3" t="s">
        <v>698</v>
      </c>
      <c r="AK284" s="3" t="s">
        <v>337</v>
      </c>
      <c r="AL284" s="344">
        <v>2226089</v>
      </c>
      <c r="AM284" s="344">
        <v>1889300</v>
      </c>
      <c r="AN284" s="344">
        <v>654205</v>
      </c>
      <c r="AO284" s="344"/>
      <c r="AP284" s="344"/>
      <c r="AQ284" s="344">
        <v>1235095</v>
      </c>
      <c r="AR284" s="344"/>
      <c r="AS284" s="344"/>
      <c r="AT284" s="344"/>
      <c r="AU284" s="344"/>
      <c r="AV284" s="344"/>
      <c r="AW284" s="344"/>
      <c r="AX284" s="344">
        <v>70</v>
      </c>
      <c r="AY284" s="344">
        <v>336789</v>
      </c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</row>
    <row r="285" spans="1:66" ht="15.75">
      <c r="A285" s="302" t="s">
        <v>697</v>
      </c>
      <c r="B285" s="293" t="s">
        <v>336</v>
      </c>
      <c r="C285" s="191">
        <f t="shared" si="24"/>
        <v>4777533</v>
      </c>
      <c r="D285" s="87">
        <f t="shared" si="25"/>
        <v>4777533</v>
      </c>
      <c r="E285" s="49"/>
      <c r="F285" s="49">
        <v>1027533</v>
      </c>
      <c r="G285" s="49">
        <v>750000</v>
      </c>
      <c r="H285" s="49">
        <v>3000000</v>
      </c>
      <c r="I285" s="49"/>
      <c r="J285" s="49"/>
      <c r="K285" s="45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87"/>
      <c r="W285" s="49"/>
      <c r="X285" s="49"/>
      <c r="Y285" s="49"/>
      <c r="Z285" s="49"/>
      <c r="AA285" s="49"/>
      <c r="AB285" s="49"/>
      <c r="AC285" s="86"/>
      <c r="AD285" s="49"/>
      <c r="AE285" s="49"/>
      <c r="AF285" s="186"/>
      <c r="AJ285" s="3" t="s">
        <v>699</v>
      </c>
      <c r="AK285" s="3" t="s">
        <v>338</v>
      </c>
      <c r="AL285" s="344">
        <v>1773500</v>
      </c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4">
        <v>2309</v>
      </c>
      <c r="BA285" s="344">
        <v>1773500</v>
      </c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</row>
    <row r="286" spans="1:66" ht="15.75">
      <c r="A286" s="302" t="s">
        <v>698</v>
      </c>
      <c r="B286" s="293" t="s">
        <v>337</v>
      </c>
      <c r="C286" s="191">
        <f t="shared" si="24"/>
        <v>2564500</v>
      </c>
      <c r="D286" s="87">
        <f t="shared" si="25"/>
        <v>2227711</v>
      </c>
      <c r="E286" s="49">
        <v>1000000</v>
      </c>
      <c r="F286" s="49"/>
      <c r="G286" s="49"/>
      <c r="H286" s="49">
        <v>1227711</v>
      </c>
      <c r="I286" s="49"/>
      <c r="J286" s="49"/>
      <c r="K286" s="45"/>
      <c r="L286" s="49"/>
      <c r="M286" s="49"/>
      <c r="N286" s="49"/>
      <c r="O286" s="49">
        <v>70</v>
      </c>
      <c r="P286" s="49">
        <v>336789</v>
      </c>
      <c r="Q286" s="49"/>
      <c r="R286" s="49"/>
      <c r="S286" s="49"/>
      <c r="T286" s="49"/>
      <c r="U286" s="49"/>
      <c r="V286" s="87"/>
      <c r="W286" s="49"/>
      <c r="X286" s="49"/>
      <c r="Y286" s="49"/>
      <c r="Z286" s="49"/>
      <c r="AA286" s="49"/>
      <c r="AB286" s="49"/>
      <c r="AC286" s="86"/>
      <c r="AD286" s="49"/>
      <c r="AE286" s="49"/>
      <c r="AF286" s="186"/>
      <c r="AJ286" s="3" t="s">
        <v>700</v>
      </c>
      <c r="AK286" s="3" t="s">
        <v>339</v>
      </c>
      <c r="AL286" s="344">
        <v>795933</v>
      </c>
      <c r="AM286" s="344">
        <v>795933</v>
      </c>
      <c r="AN286" s="344"/>
      <c r="AO286" s="344">
        <v>167833</v>
      </c>
      <c r="AP286" s="344">
        <v>168900</v>
      </c>
      <c r="AQ286" s="344">
        <v>0</v>
      </c>
      <c r="AR286" s="344">
        <v>459200</v>
      </c>
      <c r="AS286" s="344"/>
      <c r="AT286" s="344"/>
      <c r="AU286" s="344"/>
      <c r="AV286" s="344"/>
      <c r="AW286" s="344"/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</row>
    <row r="287" spans="1:66" ht="15.75">
      <c r="A287" s="302" t="s">
        <v>699</v>
      </c>
      <c r="B287" s="293" t="s">
        <v>338</v>
      </c>
      <c r="C287" s="49">
        <f t="shared" si="24"/>
        <v>1828547</v>
      </c>
      <c r="D287" s="87">
        <f t="shared" si="25"/>
        <v>0</v>
      </c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>
        <v>2309</v>
      </c>
      <c r="R287" s="49">
        <v>1828547</v>
      </c>
      <c r="S287" s="49"/>
      <c r="T287" s="49"/>
      <c r="U287" s="49"/>
      <c r="V287" s="87"/>
      <c r="W287" s="49"/>
      <c r="X287" s="49"/>
      <c r="Y287" s="49"/>
      <c r="Z287" s="49"/>
      <c r="AA287" s="49"/>
      <c r="AB287" s="49"/>
      <c r="AC287" s="86"/>
      <c r="AD287" s="49"/>
      <c r="AE287" s="49"/>
      <c r="AF287" s="186"/>
      <c r="AJ287" s="3" t="s">
        <v>701</v>
      </c>
      <c r="AK287" s="3" t="s">
        <v>340</v>
      </c>
      <c r="AL287" s="344">
        <v>450741</v>
      </c>
      <c r="AM287" s="344">
        <v>450741</v>
      </c>
      <c r="AN287" s="344"/>
      <c r="AO287" s="344">
        <v>0</v>
      </c>
      <c r="AP287" s="344">
        <v>0</v>
      </c>
      <c r="AQ287" s="344">
        <v>0</v>
      </c>
      <c r="AR287" s="344">
        <v>450741</v>
      </c>
      <c r="AS287" s="344"/>
      <c r="AT287" s="344"/>
      <c r="AU287" s="344"/>
      <c r="AV287" s="344"/>
      <c r="AW287" s="344"/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</row>
    <row r="288" spans="1:66" ht="15.75">
      <c r="A288" s="302" t="s">
        <v>700</v>
      </c>
      <c r="B288" s="293" t="s">
        <v>339</v>
      </c>
      <c r="C288" s="49">
        <f t="shared" si="24"/>
        <v>1200000</v>
      </c>
      <c r="D288" s="87">
        <f t="shared" si="25"/>
        <v>1200000</v>
      </c>
      <c r="E288" s="49"/>
      <c r="F288" s="49">
        <v>300000</v>
      </c>
      <c r="G288" s="49">
        <v>300000</v>
      </c>
      <c r="H288" s="49"/>
      <c r="I288" s="49">
        <v>600000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87"/>
      <c r="W288" s="49"/>
      <c r="X288" s="49"/>
      <c r="Y288" s="49"/>
      <c r="Z288" s="49"/>
      <c r="AA288" s="49"/>
      <c r="AB288" s="49"/>
      <c r="AC288" s="86"/>
      <c r="AD288" s="49"/>
      <c r="AE288" s="49"/>
      <c r="AF288" s="186"/>
      <c r="AJ288" s="3" t="s">
        <v>702</v>
      </c>
      <c r="AK288" s="3" t="s">
        <v>341</v>
      </c>
      <c r="AL288" s="344">
        <v>165110</v>
      </c>
      <c r="AM288" s="344"/>
      <c r="AN288" s="344"/>
      <c r="AO288" s="344">
        <v>0</v>
      </c>
      <c r="AP288" s="344">
        <v>0</v>
      </c>
      <c r="AQ288" s="344">
        <v>0</v>
      </c>
      <c r="AR288" s="344">
        <v>0</v>
      </c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>
        <v>82555</v>
      </c>
      <c r="BM288" s="344">
        <v>82555</v>
      </c>
      <c r="BN288" s="344"/>
    </row>
    <row r="289" spans="1:66" ht="15.75">
      <c r="A289" s="302" t="s">
        <v>701</v>
      </c>
      <c r="B289" s="293" t="s">
        <v>340</v>
      </c>
      <c r="C289" s="191">
        <f t="shared" si="24"/>
        <v>500000</v>
      </c>
      <c r="D289" s="87">
        <f t="shared" si="25"/>
        <v>500000</v>
      </c>
      <c r="E289" s="49"/>
      <c r="F289" s="49"/>
      <c r="G289" s="49"/>
      <c r="H289" s="49"/>
      <c r="I289" s="49">
        <v>500000</v>
      </c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87"/>
      <c r="W289" s="49"/>
      <c r="X289" s="49"/>
      <c r="Y289" s="49"/>
      <c r="Z289" s="49"/>
      <c r="AA289" s="49"/>
      <c r="AB289" s="49"/>
      <c r="AC289" s="86"/>
      <c r="AD289" s="49"/>
      <c r="AE289" s="49"/>
      <c r="AF289" s="186"/>
      <c r="AJ289" s="3" t="s">
        <v>703</v>
      </c>
      <c r="AK289" s="3" t="s">
        <v>342</v>
      </c>
      <c r="AL289" s="344">
        <v>2943555</v>
      </c>
      <c r="AM289" s="344">
        <v>2943555</v>
      </c>
      <c r="AN289" s="344"/>
      <c r="AO289" s="344">
        <v>311023</v>
      </c>
      <c r="AP289" s="344">
        <v>340931</v>
      </c>
      <c r="AQ289" s="344">
        <v>1791965</v>
      </c>
      <c r="AR289" s="344">
        <v>499636</v>
      </c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</row>
    <row r="290" spans="1:66" ht="15.75">
      <c r="A290" s="302" t="s">
        <v>702</v>
      </c>
      <c r="B290" s="293" t="s">
        <v>341</v>
      </c>
      <c r="C290" s="191">
        <f t="shared" si="24"/>
        <v>2008955</v>
      </c>
      <c r="D290" s="87">
        <f t="shared" si="25"/>
        <v>500000</v>
      </c>
      <c r="E290" s="49">
        <v>500000</v>
      </c>
      <c r="F290" s="49">
        <v>0</v>
      </c>
      <c r="G290" s="49">
        <v>0</v>
      </c>
      <c r="H290" s="49">
        <v>0</v>
      </c>
      <c r="I290" s="49">
        <v>0</v>
      </c>
      <c r="J290" s="49"/>
      <c r="K290" s="49"/>
      <c r="L290" s="49"/>
      <c r="M290" s="49">
        <v>992</v>
      </c>
      <c r="N290" s="49">
        <v>1438400</v>
      </c>
      <c r="O290" s="49"/>
      <c r="P290" s="49"/>
      <c r="Q290" s="49"/>
      <c r="R290" s="49"/>
      <c r="S290" s="49"/>
      <c r="T290" s="49"/>
      <c r="U290" s="49"/>
      <c r="V290" s="87"/>
      <c r="W290" s="49"/>
      <c r="X290" s="49"/>
      <c r="Y290" s="49"/>
      <c r="Z290" s="49"/>
      <c r="AA290" s="49"/>
      <c r="AB290" s="49"/>
      <c r="AC290" s="304">
        <v>70555</v>
      </c>
      <c r="AD290" s="304">
        <v>70555</v>
      </c>
      <c r="AE290" s="49"/>
      <c r="AF290" s="186"/>
      <c r="AJ290" s="3" t="s">
        <v>704</v>
      </c>
      <c r="AK290" s="3" t="s">
        <v>906</v>
      </c>
      <c r="AL290" s="344">
        <v>2210947</v>
      </c>
      <c r="AM290" s="344">
        <v>2210947</v>
      </c>
      <c r="AN290" s="344"/>
      <c r="AO290" s="344">
        <v>242723</v>
      </c>
      <c r="AP290" s="344">
        <v>232689</v>
      </c>
      <c r="AQ290" s="344">
        <v>1355099</v>
      </c>
      <c r="AR290" s="344">
        <v>380436</v>
      </c>
      <c r="AS290" s="344"/>
      <c r="AT290" s="344"/>
      <c r="AU290" s="344"/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</row>
    <row r="291" spans="1:66" ht="15.75">
      <c r="A291" s="302" t="s">
        <v>703</v>
      </c>
      <c r="B291" s="293" t="s">
        <v>342</v>
      </c>
      <c r="C291" s="49">
        <f t="shared" si="24"/>
        <v>3581414</v>
      </c>
      <c r="D291" s="87">
        <f t="shared" si="25"/>
        <v>3581414</v>
      </c>
      <c r="E291" s="49"/>
      <c r="F291" s="49">
        <v>500000</v>
      </c>
      <c r="G291" s="49">
        <v>500000</v>
      </c>
      <c r="H291" s="49">
        <v>1848248</v>
      </c>
      <c r="I291" s="49">
        <v>733166</v>
      </c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87"/>
      <c r="W291" s="49"/>
      <c r="X291" s="49"/>
      <c r="Y291" s="49"/>
      <c r="Z291" s="49"/>
      <c r="AA291" s="49"/>
      <c r="AB291" s="49"/>
      <c r="AC291" s="86"/>
      <c r="AD291" s="49"/>
      <c r="AE291" s="49"/>
      <c r="AF291" s="186"/>
      <c r="AJ291" s="3" t="s">
        <v>705</v>
      </c>
      <c r="AK291" s="3" t="s">
        <v>343</v>
      </c>
      <c r="AL291" s="344">
        <v>1766501</v>
      </c>
      <c r="AM291" s="344">
        <v>1766501</v>
      </c>
      <c r="AN291" s="344"/>
      <c r="AO291" s="344">
        <v>250000</v>
      </c>
      <c r="AP291" s="344">
        <v>250000</v>
      </c>
      <c r="AQ291" s="344">
        <v>1266501</v>
      </c>
      <c r="AR291" s="344"/>
      <c r="AS291" s="344"/>
      <c r="AT291" s="344"/>
      <c r="AU291" s="344"/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</row>
    <row r="292" spans="1:66" ht="15.75">
      <c r="A292" s="302" t="s">
        <v>704</v>
      </c>
      <c r="B292" s="293" t="s">
        <v>906</v>
      </c>
      <c r="C292" s="191">
        <f t="shared" si="24"/>
        <v>2601960</v>
      </c>
      <c r="D292" s="87">
        <f t="shared" si="25"/>
        <v>2601960</v>
      </c>
      <c r="E292" s="49"/>
      <c r="F292" s="49">
        <v>300000</v>
      </c>
      <c r="G292" s="49">
        <v>300000</v>
      </c>
      <c r="H292" s="49">
        <v>1401960</v>
      </c>
      <c r="I292" s="49">
        <v>600000</v>
      </c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87"/>
      <c r="W292" s="49"/>
      <c r="X292" s="49"/>
      <c r="Y292" s="49"/>
      <c r="Z292" s="49"/>
      <c r="AA292" s="49"/>
      <c r="AB292" s="49"/>
      <c r="AC292" s="86"/>
      <c r="AD292" s="49"/>
      <c r="AE292" s="49"/>
      <c r="AF292" s="186"/>
      <c r="AJ292" s="3" t="s">
        <v>706</v>
      </c>
      <c r="AK292" s="3" t="s">
        <v>344</v>
      </c>
      <c r="AL292" s="344">
        <v>1700783</v>
      </c>
      <c r="AM292" s="344">
        <v>1700783</v>
      </c>
      <c r="AN292" s="344"/>
      <c r="AO292" s="344">
        <v>250000</v>
      </c>
      <c r="AP292" s="344">
        <v>250000</v>
      </c>
      <c r="AQ292" s="344">
        <v>1200783</v>
      </c>
      <c r="AR292" s="344"/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  <c r="BI292" s="344"/>
      <c r="BJ292" s="344"/>
      <c r="BK292" s="344"/>
      <c r="BL292" s="344"/>
      <c r="BM292" s="344"/>
      <c r="BN292" s="344"/>
    </row>
    <row r="293" spans="1:66" ht="15.75">
      <c r="A293" s="302" t="s">
        <v>705</v>
      </c>
      <c r="B293" s="293" t="s">
        <v>343</v>
      </c>
      <c r="C293" s="49">
        <f t="shared" si="24"/>
        <v>1766501</v>
      </c>
      <c r="D293" s="87">
        <f t="shared" si="25"/>
        <v>1766501</v>
      </c>
      <c r="E293" s="49"/>
      <c r="F293" s="49">
        <v>250000</v>
      </c>
      <c r="G293" s="49">
        <v>250000</v>
      </c>
      <c r="H293" s="49">
        <v>1266501</v>
      </c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87"/>
      <c r="W293" s="49"/>
      <c r="X293" s="49"/>
      <c r="Y293" s="49"/>
      <c r="Z293" s="49"/>
      <c r="AA293" s="49"/>
      <c r="AB293" s="49"/>
      <c r="AC293" s="86"/>
      <c r="AD293" s="49"/>
      <c r="AE293" s="49"/>
      <c r="AF293" s="186"/>
      <c r="AJ293" s="3" t="s">
        <v>707</v>
      </c>
      <c r="AK293" s="3" t="s">
        <v>907</v>
      </c>
      <c r="AL293" s="344">
        <v>736475</v>
      </c>
      <c r="AM293" s="344">
        <v>736475</v>
      </c>
      <c r="AN293" s="344"/>
      <c r="AO293" s="344">
        <v>372014</v>
      </c>
      <c r="AP293" s="344">
        <v>364461</v>
      </c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</row>
    <row r="294" spans="1:66" ht="15.75">
      <c r="A294" s="302" t="s">
        <v>706</v>
      </c>
      <c r="B294" s="293" t="s">
        <v>344</v>
      </c>
      <c r="C294" s="49">
        <f t="shared" si="24"/>
        <v>1700783</v>
      </c>
      <c r="D294" s="87">
        <f t="shared" si="25"/>
        <v>1700783</v>
      </c>
      <c r="E294" s="49"/>
      <c r="F294" s="49">
        <v>250000</v>
      </c>
      <c r="G294" s="49">
        <v>250000</v>
      </c>
      <c r="H294" s="49">
        <v>1200783</v>
      </c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87"/>
      <c r="W294" s="49"/>
      <c r="X294" s="49"/>
      <c r="Y294" s="49"/>
      <c r="Z294" s="49"/>
      <c r="AA294" s="49"/>
      <c r="AB294" s="49"/>
      <c r="AC294" s="86"/>
      <c r="AD294" s="49"/>
      <c r="AE294" s="49"/>
      <c r="AF294" s="186"/>
      <c r="AJ294" s="3" t="s">
        <v>708</v>
      </c>
      <c r="AK294" s="3" t="s">
        <v>908</v>
      </c>
      <c r="AL294" s="344">
        <v>5771921</v>
      </c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>
        <v>3852</v>
      </c>
      <c r="AW294" s="344">
        <v>5771921</v>
      </c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</row>
    <row r="295" spans="1:66" ht="15.75">
      <c r="A295" s="302" t="s">
        <v>707</v>
      </c>
      <c r="B295" s="293" t="s">
        <v>907</v>
      </c>
      <c r="C295" s="49">
        <f t="shared" si="24"/>
        <v>736475</v>
      </c>
      <c r="D295" s="87">
        <f t="shared" si="25"/>
        <v>736475</v>
      </c>
      <c r="E295" s="49"/>
      <c r="F295" s="49">
        <v>372014</v>
      </c>
      <c r="G295" s="49">
        <v>364461</v>
      </c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87"/>
      <c r="W295" s="49"/>
      <c r="X295" s="49"/>
      <c r="Y295" s="49"/>
      <c r="Z295" s="49"/>
      <c r="AA295" s="49"/>
      <c r="AB295" s="49"/>
      <c r="AC295" s="86"/>
      <c r="AD295" s="49"/>
      <c r="AE295" s="49"/>
      <c r="AF295" s="186"/>
      <c r="AJ295" s="3" t="s">
        <v>709</v>
      </c>
      <c r="AK295" s="3" t="s">
        <v>909</v>
      </c>
      <c r="AL295" s="344">
        <v>2179125</v>
      </c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>
        <v>895</v>
      </c>
      <c r="AW295" s="344">
        <v>2179125</v>
      </c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</row>
    <row r="296" spans="1:66" ht="15.75">
      <c r="A296" s="302" t="s">
        <v>708</v>
      </c>
      <c r="B296" s="293" t="s">
        <v>908</v>
      </c>
      <c r="C296" s="191">
        <f t="shared" si="24"/>
        <v>5968869</v>
      </c>
      <c r="D296" s="87">
        <f t="shared" si="25"/>
        <v>0</v>
      </c>
      <c r="E296" s="49"/>
      <c r="F296" s="49"/>
      <c r="G296" s="49"/>
      <c r="H296" s="49"/>
      <c r="I296" s="49"/>
      <c r="J296" s="49"/>
      <c r="K296" s="49"/>
      <c r="L296" s="49"/>
      <c r="M296" s="49">
        <v>3852</v>
      </c>
      <c r="N296" s="191">
        <v>5968869</v>
      </c>
      <c r="O296" s="49"/>
      <c r="P296" s="49"/>
      <c r="Q296" s="49"/>
      <c r="R296" s="49"/>
      <c r="S296" s="49"/>
      <c r="T296" s="49"/>
      <c r="U296" s="49"/>
      <c r="V296" s="87"/>
      <c r="W296" s="49"/>
      <c r="X296" s="49"/>
      <c r="Y296" s="49"/>
      <c r="Z296" s="49"/>
      <c r="AA296" s="49"/>
      <c r="AB296" s="49"/>
      <c r="AC296" s="86"/>
      <c r="AD296" s="49"/>
      <c r="AE296" s="49"/>
      <c r="AF296" s="186"/>
      <c r="AJ296" s="3" t="s">
        <v>710</v>
      </c>
      <c r="AK296" s="3" t="s">
        <v>910</v>
      </c>
      <c r="AL296" s="344">
        <v>601061</v>
      </c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>
        <v>612</v>
      </c>
      <c r="AW296" s="344">
        <v>601061</v>
      </c>
      <c r="AX296" s="344"/>
      <c r="AY296" s="344"/>
      <c r="AZ296" s="344"/>
      <c r="BA296" s="344"/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</row>
    <row r="297" spans="1:66" ht="15.75">
      <c r="A297" s="302" t="s">
        <v>709</v>
      </c>
      <c r="B297" s="293" t="s">
        <v>909</v>
      </c>
      <c r="C297" s="49">
        <f t="shared" si="24"/>
        <v>977882</v>
      </c>
      <c r="D297" s="87">
        <f t="shared" si="25"/>
        <v>0</v>
      </c>
      <c r="E297" s="49"/>
      <c r="F297" s="49"/>
      <c r="G297" s="49"/>
      <c r="H297" s="49"/>
      <c r="I297" s="49"/>
      <c r="J297" s="49"/>
      <c r="K297" s="49"/>
      <c r="L297" s="49"/>
      <c r="M297" s="278">
        <v>895</v>
      </c>
      <c r="N297" s="311">
        <v>977882</v>
      </c>
      <c r="O297" s="49"/>
      <c r="P297" s="49"/>
      <c r="Q297" s="49"/>
      <c r="R297" s="49"/>
      <c r="S297" s="49"/>
      <c r="T297" s="49"/>
      <c r="U297" s="49"/>
      <c r="V297" s="87"/>
      <c r="W297" s="49"/>
      <c r="X297" s="49"/>
      <c r="Y297" s="49"/>
      <c r="Z297" s="49"/>
      <c r="AA297" s="49"/>
      <c r="AB297" s="49"/>
      <c r="AC297" s="86"/>
      <c r="AD297" s="49"/>
      <c r="AE297" s="49"/>
      <c r="AF297" s="186"/>
      <c r="AJ297" s="3" t="s">
        <v>711</v>
      </c>
      <c r="AK297" s="3" t="s">
        <v>345</v>
      </c>
      <c r="AL297" s="344">
        <v>3230488</v>
      </c>
      <c r="AM297" s="344">
        <v>3230488</v>
      </c>
      <c r="AN297" s="344">
        <v>1240337</v>
      </c>
      <c r="AO297" s="344">
        <v>1461059</v>
      </c>
      <c r="AP297" s="344">
        <v>529092</v>
      </c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/>
      <c r="BA297" s="344"/>
      <c r="BB297" s="344"/>
      <c r="BC297" s="344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</row>
    <row r="298" spans="1:66" ht="15.75">
      <c r="A298" s="302"/>
      <c r="B298" s="293" t="s">
        <v>1023</v>
      </c>
      <c r="C298" s="49">
        <f t="shared" si="24"/>
        <v>474600</v>
      </c>
      <c r="D298" s="87">
        <f t="shared" si="25"/>
        <v>474600</v>
      </c>
      <c r="E298" s="49"/>
      <c r="F298" s="49"/>
      <c r="G298" s="49">
        <v>474600</v>
      </c>
      <c r="H298" s="49"/>
      <c r="I298" s="49"/>
      <c r="J298" s="49"/>
      <c r="K298" s="49"/>
      <c r="L298" s="49"/>
      <c r="M298" s="62"/>
      <c r="N298" s="62"/>
      <c r="O298" s="49"/>
      <c r="P298" s="49"/>
      <c r="Q298" s="49"/>
      <c r="R298" s="49"/>
      <c r="S298" s="49"/>
      <c r="T298" s="49"/>
      <c r="U298" s="49"/>
      <c r="V298" s="87"/>
      <c r="W298" s="49"/>
      <c r="X298" s="49"/>
      <c r="Y298" s="49"/>
      <c r="Z298" s="49"/>
      <c r="AA298" s="49"/>
      <c r="AB298" s="49"/>
      <c r="AC298" s="86"/>
      <c r="AD298" s="49"/>
      <c r="AE298" s="49"/>
      <c r="AF298" s="186"/>
      <c r="AJ298" s="3" t="s">
        <v>712</v>
      </c>
      <c r="AK298" s="3" t="s">
        <v>911</v>
      </c>
      <c r="AL298" s="344">
        <v>1237240</v>
      </c>
      <c r="AM298" s="344">
        <v>1237240</v>
      </c>
      <c r="AN298" s="344">
        <v>1237240</v>
      </c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</row>
    <row r="299" spans="1:66" ht="15.75">
      <c r="A299" s="302" t="s">
        <v>710</v>
      </c>
      <c r="B299" s="293" t="s">
        <v>910</v>
      </c>
      <c r="C299" s="49">
        <f t="shared" si="24"/>
        <v>601061</v>
      </c>
      <c r="D299" s="87"/>
      <c r="E299" s="49"/>
      <c r="F299" s="49"/>
      <c r="G299" s="49"/>
      <c r="H299" s="49"/>
      <c r="I299" s="49"/>
      <c r="J299" s="49"/>
      <c r="K299" s="49"/>
      <c r="L299" s="49"/>
      <c r="M299" s="49">
        <v>612</v>
      </c>
      <c r="N299" s="49">
        <v>601061</v>
      </c>
      <c r="O299" s="49"/>
      <c r="P299" s="49"/>
      <c r="Q299" s="49"/>
      <c r="R299" s="49"/>
      <c r="S299" s="49"/>
      <c r="T299" s="49"/>
      <c r="U299" s="49"/>
      <c r="V299" s="87"/>
      <c r="W299" s="49"/>
      <c r="X299" s="49"/>
      <c r="Y299" s="49"/>
      <c r="Z299" s="49"/>
      <c r="AA299" s="49"/>
      <c r="AB299" s="49"/>
      <c r="AC299" s="86"/>
      <c r="AD299" s="49"/>
      <c r="AE299" s="49"/>
      <c r="AF299" s="186"/>
      <c r="AJ299" s="3" t="s">
        <v>713</v>
      </c>
      <c r="AK299" s="3" t="s">
        <v>912</v>
      </c>
      <c r="AL299" s="344">
        <v>939326</v>
      </c>
      <c r="AM299" s="344">
        <v>939326</v>
      </c>
      <c r="AN299" s="344">
        <v>939326</v>
      </c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/>
      <c r="BM299" s="344"/>
      <c r="BN299" s="344"/>
    </row>
    <row r="300" spans="1:66" ht="15.75">
      <c r="A300" s="302" t="s">
        <v>711</v>
      </c>
      <c r="B300" s="293" t="s">
        <v>345</v>
      </c>
      <c r="C300" s="191">
        <f t="shared" si="24"/>
        <v>3230346</v>
      </c>
      <c r="D300" s="87">
        <f t="shared" si="25"/>
        <v>3230346</v>
      </c>
      <c r="E300" s="49">
        <v>1240337</v>
      </c>
      <c r="F300" s="49">
        <v>1461059</v>
      </c>
      <c r="G300" s="49">
        <v>528950</v>
      </c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87"/>
      <c r="W300" s="49"/>
      <c r="X300" s="49"/>
      <c r="Y300" s="49"/>
      <c r="Z300" s="49"/>
      <c r="AA300" s="49"/>
      <c r="AB300" s="49"/>
      <c r="AC300" s="86"/>
      <c r="AD300" s="49"/>
      <c r="AE300" s="49"/>
      <c r="AF300" s="186"/>
      <c r="AJ300" s="3" t="s">
        <v>714</v>
      </c>
      <c r="AK300" s="3" t="s">
        <v>346</v>
      </c>
      <c r="AL300" s="344">
        <v>3743279</v>
      </c>
      <c r="AM300" s="344"/>
      <c r="AN300" s="344"/>
      <c r="AO300" s="344"/>
      <c r="AP300" s="344"/>
      <c r="AQ300" s="344"/>
      <c r="AR300" s="344"/>
      <c r="AS300" s="344"/>
      <c r="AT300" s="344">
        <v>2</v>
      </c>
      <c r="AU300" s="344">
        <v>3743279</v>
      </c>
      <c r="AV300" s="344"/>
      <c r="AW300" s="344"/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</row>
    <row r="301" spans="1:66" ht="15.75">
      <c r="A301" s="302" t="s">
        <v>712</v>
      </c>
      <c r="B301" s="293" t="s">
        <v>911</v>
      </c>
      <c r="C301" s="49">
        <f t="shared" si="24"/>
        <v>1285730</v>
      </c>
      <c r="D301" s="87">
        <f t="shared" si="25"/>
        <v>1285730</v>
      </c>
      <c r="E301" s="49">
        <v>1285730</v>
      </c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87"/>
      <c r="W301" s="49"/>
      <c r="X301" s="49"/>
      <c r="Y301" s="49"/>
      <c r="Z301" s="49"/>
      <c r="AA301" s="49"/>
      <c r="AB301" s="49"/>
      <c r="AC301" s="86"/>
      <c r="AD301" s="49"/>
      <c r="AE301" s="49"/>
      <c r="AF301" s="186"/>
      <c r="AJ301" s="3" t="s">
        <v>715</v>
      </c>
      <c r="AK301" s="3" t="s">
        <v>347</v>
      </c>
      <c r="AL301" s="344">
        <v>1754006</v>
      </c>
      <c r="AM301" s="344"/>
      <c r="AN301" s="344"/>
      <c r="AO301" s="344"/>
      <c r="AP301" s="344"/>
      <c r="AQ301" s="344"/>
      <c r="AR301" s="344"/>
      <c r="AS301" s="344"/>
      <c r="AT301" s="344">
        <v>1</v>
      </c>
      <c r="AU301" s="344">
        <v>1754006</v>
      </c>
      <c r="AV301" s="344"/>
      <c r="AW301" s="344"/>
      <c r="AX301" s="344"/>
      <c r="AY301" s="344"/>
      <c r="AZ301" s="344"/>
      <c r="BA301" s="344"/>
      <c r="BB301" s="344"/>
      <c r="BC301" s="344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</row>
    <row r="302" spans="1:66" ht="15.75">
      <c r="A302" s="302" t="s">
        <v>713</v>
      </c>
      <c r="B302" s="293" t="s">
        <v>912</v>
      </c>
      <c r="C302" s="49">
        <f t="shared" si="24"/>
        <v>1169255</v>
      </c>
      <c r="D302" s="87">
        <f t="shared" si="25"/>
        <v>1169255</v>
      </c>
      <c r="E302" s="49">
        <v>1169255</v>
      </c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87"/>
      <c r="W302" s="49"/>
      <c r="X302" s="49"/>
      <c r="Y302" s="49"/>
      <c r="Z302" s="49"/>
      <c r="AA302" s="49"/>
      <c r="AB302" s="49"/>
      <c r="AC302" s="86"/>
      <c r="AD302" s="49"/>
      <c r="AE302" s="49"/>
      <c r="AF302" s="186"/>
      <c r="AJ302" s="3" t="s">
        <v>716</v>
      </c>
      <c r="AK302" s="3" t="s">
        <v>913</v>
      </c>
      <c r="AL302" s="344">
        <v>11872</v>
      </c>
      <c r="AM302" s="344"/>
      <c r="AN302" s="344"/>
      <c r="AO302" s="344"/>
      <c r="AP302" s="344"/>
      <c r="AQ302" s="344"/>
      <c r="AR302" s="344">
        <v>0</v>
      </c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344"/>
      <c r="BK302" s="344"/>
      <c r="BL302" s="344">
        <v>5936</v>
      </c>
      <c r="BM302" s="344">
        <v>5936</v>
      </c>
      <c r="BN302" s="344"/>
    </row>
    <row r="303" spans="1:66" ht="15.75">
      <c r="A303" s="302" t="s">
        <v>714</v>
      </c>
      <c r="B303" s="293" t="s">
        <v>346</v>
      </c>
      <c r="C303" s="49">
        <f t="shared" si="24"/>
        <v>4109762</v>
      </c>
      <c r="D303" s="87"/>
      <c r="E303" s="49"/>
      <c r="F303" s="49"/>
      <c r="G303" s="49"/>
      <c r="H303" s="49"/>
      <c r="I303" s="49"/>
      <c r="J303" s="49"/>
      <c r="K303" s="45">
        <v>2</v>
      </c>
      <c r="L303" s="49">
        <v>4109762</v>
      </c>
      <c r="M303" s="49"/>
      <c r="N303" s="49"/>
      <c r="O303" s="49"/>
      <c r="P303" s="49"/>
      <c r="Q303" s="49"/>
      <c r="R303" s="49"/>
      <c r="S303" s="49"/>
      <c r="T303" s="49"/>
      <c r="U303" s="49"/>
      <c r="V303" s="87"/>
      <c r="W303" s="49"/>
      <c r="X303" s="49"/>
      <c r="Y303" s="49"/>
      <c r="Z303" s="49"/>
      <c r="AA303" s="49"/>
      <c r="AB303" s="49"/>
      <c r="AC303" s="86"/>
      <c r="AD303" s="49"/>
      <c r="AE303" s="49"/>
      <c r="AF303" s="186"/>
      <c r="AJ303" s="3" t="s">
        <v>717</v>
      </c>
      <c r="AK303" s="3" t="s">
        <v>914</v>
      </c>
      <c r="AL303" s="344">
        <v>796519</v>
      </c>
      <c r="AM303" s="344">
        <v>796519</v>
      </c>
      <c r="AN303" s="344">
        <v>796519</v>
      </c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344"/>
      <c r="BC303" s="344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</row>
    <row r="304" spans="1:66" ht="15.75">
      <c r="A304" s="302" t="s">
        <v>715</v>
      </c>
      <c r="B304" s="293" t="s">
        <v>347</v>
      </c>
      <c r="C304" s="49">
        <f t="shared" si="24"/>
        <v>1800000</v>
      </c>
      <c r="D304" s="87"/>
      <c r="E304" s="49"/>
      <c r="F304" s="49"/>
      <c r="G304" s="49"/>
      <c r="H304" s="49"/>
      <c r="I304" s="49"/>
      <c r="J304" s="49"/>
      <c r="K304" s="45">
        <v>1</v>
      </c>
      <c r="L304" s="49">
        <v>1800000</v>
      </c>
      <c r="M304" s="49"/>
      <c r="N304" s="49"/>
      <c r="O304" s="49"/>
      <c r="P304" s="49"/>
      <c r="Q304" s="49"/>
      <c r="R304" s="49"/>
      <c r="S304" s="49"/>
      <c r="T304" s="49"/>
      <c r="U304" s="49"/>
      <c r="V304" s="87"/>
      <c r="W304" s="49"/>
      <c r="X304" s="49"/>
      <c r="Y304" s="49"/>
      <c r="Z304" s="49"/>
      <c r="AA304" s="49"/>
      <c r="AB304" s="49"/>
      <c r="AC304" s="86"/>
      <c r="AD304" s="49"/>
      <c r="AE304" s="49"/>
      <c r="AF304" s="186"/>
      <c r="AJ304" s="3" t="s">
        <v>718</v>
      </c>
      <c r="AK304" s="3" t="s">
        <v>915</v>
      </c>
      <c r="AL304" s="344">
        <v>3035464</v>
      </c>
      <c r="AM304" s="344">
        <v>3035464</v>
      </c>
      <c r="AN304" s="344"/>
      <c r="AO304" s="344"/>
      <c r="AP304" s="344"/>
      <c r="AQ304" s="344">
        <v>3035464</v>
      </c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</row>
    <row r="305" spans="1:66" ht="15.75">
      <c r="A305" s="302" t="s">
        <v>716</v>
      </c>
      <c r="B305" s="303" t="s">
        <v>913</v>
      </c>
      <c r="C305" s="49">
        <f t="shared" si="24"/>
        <v>5936</v>
      </c>
      <c r="D305" s="87">
        <f t="shared" si="25"/>
        <v>0</v>
      </c>
      <c r="E305" s="49"/>
      <c r="F305" s="49"/>
      <c r="G305" s="49"/>
      <c r="H305" s="49"/>
      <c r="I305" s="49">
        <v>0</v>
      </c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87"/>
      <c r="W305" s="49"/>
      <c r="X305" s="49"/>
      <c r="Y305" s="49"/>
      <c r="Z305" s="49"/>
      <c r="AA305" s="49"/>
      <c r="AB305" s="49"/>
      <c r="AC305" s="304">
        <f>SUM(AD305:AE305)</f>
        <v>5936</v>
      </c>
      <c r="AD305" s="278">
        <v>5936</v>
      </c>
      <c r="AE305" s="49"/>
      <c r="AF305" s="186"/>
      <c r="AJ305" s="3" t="s">
        <v>719</v>
      </c>
      <c r="AK305" s="3" t="s">
        <v>349</v>
      </c>
      <c r="AL305" s="344">
        <v>1033068</v>
      </c>
      <c r="AM305" s="344">
        <v>1033068</v>
      </c>
      <c r="AN305" s="344"/>
      <c r="AO305" s="344">
        <v>0</v>
      </c>
      <c r="AP305" s="344">
        <v>159863</v>
      </c>
      <c r="AQ305" s="344">
        <v>873205</v>
      </c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</row>
    <row r="306" spans="1:66" ht="15.75">
      <c r="A306" s="302" t="s">
        <v>717</v>
      </c>
      <c r="B306" s="293" t="s">
        <v>914</v>
      </c>
      <c r="C306" s="49">
        <f t="shared" si="24"/>
        <v>1140592</v>
      </c>
      <c r="D306" s="87">
        <f t="shared" si="25"/>
        <v>1140592</v>
      </c>
      <c r="E306" s="49">
        <v>1140592</v>
      </c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87"/>
      <c r="W306" s="49"/>
      <c r="X306" s="49"/>
      <c r="Y306" s="49"/>
      <c r="Z306" s="49"/>
      <c r="AA306" s="49"/>
      <c r="AB306" s="49"/>
      <c r="AC306" s="86"/>
      <c r="AD306" s="49"/>
      <c r="AE306" s="49"/>
      <c r="AF306" s="186"/>
      <c r="AJ306" s="3" t="s">
        <v>720</v>
      </c>
      <c r="AK306" s="3" t="s">
        <v>350</v>
      </c>
      <c r="AL306" s="344">
        <v>1350368</v>
      </c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>
        <v>881</v>
      </c>
      <c r="BA306" s="344">
        <v>1350368</v>
      </c>
      <c r="BB306" s="344"/>
      <c r="BC306" s="344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</row>
    <row r="307" spans="1:66" ht="15.75">
      <c r="A307" s="302" t="s">
        <v>718</v>
      </c>
      <c r="B307" s="293" t="s">
        <v>915</v>
      </c>
      <c r="C307" s="49">
        <f t="shared" si="24"/>
        <v>3035464</v>
      </c>
      <c r="D307" s="87">
        <f t="shared" si="25"/>
        <v>3035464</v>
      </c>
      <c r="E307" s="49"/>
      <c r="F307" s="49"/>
      <c r="G307" s="49"/>
      <c r="H307" s="49">
        <v>3035464</v>
      </c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87"/>
      <c r="W307" s="49"/>
      <c r="X307" s="49"/>
      <c r="Y307" s="49"/>
      <c r="Z307" s="49"/>
      <c r="AA307" s="49"/>
      <c r="AB307" s="49"/>
      <c r="AC307" s="86"/>
      <c r="AD307" s="49"/>
      <c r="AE307" s="49"/>
      <c r="AF307" s="186"/>
      <c r="AJ307" s="3" t="s">
        <v>721</v>
      </c>
      <c r="AK307" s="3" t="s">
        <v>351</v>
      </c>
      <c r="AL307" s="344">
        <v>595882</v>
      </c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>
        <v>575</v>
      </c>
      <c r="BA307" s="344">
        <v>595882</v>
      </c>
      <c r="BB307" s="344"/>
      <c r="BC307" s="344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</row>
    <row r="308" spans="1:66" ht="15.75">
      <c r="A308" s="302" t="s">
        <v>719</v>
      </c>
      <c r="B308" s="293" t="s">
        <v>349</v>
      </c>
      <c r="C308" s="191">
        <f t="shared" si="24"/>
        <v>1040839</v>
      </c>
      <c r="D308" s="87">
        <f t="shared" si="25"/>
        <v>1040839</v>
      </c>
      <c r="E308" s="49"/>
      <c r="F308" s="49">
        <v>0</v>
      </c>
      <c r="G308" s="49">
        <v>168534</v>
      </c>
      <c r="H308" s="49">
        <v>872305</v>
      </c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7"/>
      <c r="W308" s="49"/>
      <c r="X308" s="49"/>
      <c r="Y308" s="49"/>
      <c r="Z308" s="49"/>
      <c r="AA308" s="49"/>
      <c r="AB308" s="49"/>
      <c r="AC308" s="86"/>
      <c r="AD308" s="49"/>
      <c r="AE308" s="49"/>
      <c r="AF308" s="186"/>
      <c r="AJ308" s="3" t="s">
        <v>722</v>
      </c>
      <c r="AK308" s="3" t="s">
        <v>348</v>
      </c>
      <c r="AL308" s="344">
        <v>743453</v>
      </c>
      <c r="AM308" s="344">
        <v>743453</v>
      </c>
      <c r="AN308" s="344"/>
      <c r="AO308" s="344"/>
      <c r="AP308" s="344"/>
      <c r="AQ308" s="344">
        <v>743453</v>
      </c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</row>
    <row r="309" spans="1:66" ht="15.75">
      <c r="A309" s="302" t="s">
        <v>720</v>
      </c>
      <c r="B309" s="293" t="s">
        <v>350</v>
      </c>
      <c r="C309" s="49">
        <f t="shared" si="24"/>
        <v>1374754</v>
      </c>
      <c r="D309" s="87">
        <f t="shared" si="25"/>
        <v>0</v>
      </c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>
        <v>881</v>
      </c>
      <c r="R309" s="49">
        <v>1374754</v>
      </c>
      <c r="S309" s="49"/>
      <c r="T309" s="49"/>
      <c r="U309" s="49"/>
      <c r="V309" s="87"/>
      <c r="W309" s="49"/>
      <c r="X309" s="49"/>
      <c r="Y309" s="49"/>
      <c r="Z309" s="49"/>
      <c r="AA309" s="49"/>
      <c r="AB309" s="49"/>
      <c r="AC309" s="86"/>
      <c r="AD309" s="49"/>
      <c r="AE309" s="49"/>
      <c r="AF309" s="186"/>
      <c r="AJ309" s="3" t="s">
        <v>723</v>
      </c>
      <c r="AK309" s="3" t="s">
        <v>352</v>
      </c>
      <c r="AL309" s="344">
        <v>508808</v>
      </c>
      <c r="AM309" s="344"/>
      <c r="AN309" s="344"/>
      <c r="AO309" s="344"/>
      <c r="AP309" s="344"/>
      <c r="AQ309" s="344">
        <v>0</v>
      </c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>
        <v>254404</v>
      </c>
      <c r="BM309" s="344">
        <v>254404</v>
      </c>
      <c r="BN309" s="344"/>
    </row>
    <row r="310" spans="1:66" ht="15.75">
      <c r="A310" s="302" t="s">
        <v>721</v>
      </c>
      <c r="B310" s="293" t="s">
        <v>351</v>
      </c>
      <c r="C310" s="191">
        <f t="shared" si="24"/>
        <v>655262</v>
      </c>
      <c r="D310" s="87">
        <f t="shared" si="25"/>
        <v>0</v>
      </c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>
        <v>575</v>
      </c>
      <c r="R310" s="191">
        <v>655262</v>
      </c>
      <c r="S310" s="49"/>
      <c r="T310" s="49"/>
      <c r="U310" s="49"/>
      <c r="V310" s="87"/>
      <c r="W310" s="49"/>
      <c r="X310" s="49"/>
      <c r="Y310" s="49"/>
      <c r="Z310" s="49"/>
      <c r="AA310" s="49"/>
      <c r="AB310" s="49"/>
      <c r="AC310" s="86"/>
      <c r="AD310" s="49"/>
      <c r="AE310" s="49"/>
      <c r="AF310" s="186"/>
      <c r="AJ310" s="3" t="s">
        <v>724</v>
      </c>
      <c r="AK310" s="3" t="s">
        <v>353</v>
      </c>
      <c r="AL310" s="344">
        <v>1150760</v>
      </c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>
        <v>610</v>
      </c>
      <c r="AW310" s="344">
        <v>1150760</v>
      </c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</row>
    <row r="311" spans="1:66" ht="15.75">
      <c r="A311" s="302" t="s">
        <v>722</v>
      </c>
      <c r="B311" s="293" t="s">
        <v>348</v>
      </c>
      <c r="C311" s="49">
        <f t="shared" si="24"/>
        <v>743453</v>
      </c>
      <c r="D311" s="87">
        <f t="shared" si="25"/>
        <v>743453</v>
      </c>
      <c r="E311" s="49"/>
      <c r="F311" s="49"/>
      <c r="G311" s="49"/>
      <c r="H311" s="49">
        <v>743453</v>
      </c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87"/>
      <c r="W311" s="49"/>
      <c r="X311" s="49"/>
      <c r="Y311" s="49"/>
      <c r="Z311" s="49"/>
      <c r="AA311" s="49"/>
      <c r="AB311" s="49"/>
      <c r="AC311" s="86"/>
      <c r="AD311" s="49"/>
      <c r="AE311" s="49"/>
      <c r="AF311" s="186"/>
      <c r="AJ311" s="3" t="s">
        <v>725</v>
      </c>
      <c r="AK311" s="3" t="s">
        <v>354</v>
      </c>
      <c r="AL311" s="344">
        <v>3980624</v>
      </c>
      <c r="AM311" s="344">
        <v>1789607</v>
      </c>
      <c r="AN311" s="344"/>
      <c r="AO311" s="344"/>
      <c r="AP311" s="344"/>
      <c r="AQ311" s="344">
        <v>1789607</v>
      </c>
      <c r="AR311" s="344"/>
      <c r="AS311" s="344"/>
      <c r="AT311" s="344"/>
      <c r="AU311" s="344"/>
      <c r="AV311" s="344"/>
      <c r="AW311" s="344"/>
      <c r="AX311" s="344"/>
      <c r="AY311" s="344"/>
      <c r="AZ311" s="344">
        <v>2760</v>
      </c>
      <c r="BA311" s="344">
        <v>2191017</v>
      </c>
      <c r="BB311" s="344"/>
      <c r="BC311" s="344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</row>
    <row r="312" spans="1:66" ht="15.75">
      <c r="A312" s="305" t="s">
        <v>723</v>
      </c>
      <c r="B312" s="293" t="s">
        <v>352</v>
      </c>
      <c r="C312" s="191">
        <f t="shared" si="24"/>
        <v>4542931</v>
      </c>
      <c r="D312" s="87">
        <f t="shared" si="25"/>
        <v>4542931</v>
      </c>
      <c r="E312" s="49"/>
      <c r="F312" s="49"/>
      <c r="G312" s="49"/>
      <c r="H312" s="49">
        <v>4542931</v>
      </c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87"/>
      <c r="W312" s="49"/>
      <c r="X312" s="49"/>
      <c r="Y312" s="49"/>
      <c r="Z312" s="49"/>
      <c r="AA312" s="49"/>
      <c r="AB312" s="49"/>
      <c r="AC312" s="86"/>
      <c r="AD312" s="49"/>
      <c r="AE312" s="49"/>
      <c r="AF312" s="186"/>
      <c r="AJ312" s="3" t="s">
        <v>726</v>
      </c>
      <c r="AK312" s="3" t="s">
        <v>916</v>
      </c>
      <c r="AL312" s="344">
        <v>1640236</v>
      </c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>
        <v>1950</v>
      </c>
      <c r="AW312" s="344">
        <v>1640236</v>
      </c>
      <c r="AX312" s="344"/>
      <c r="AY312" s="344"/>
      <c r="AZ312" s="344"/>
      <c r="BA312" s="344"/>
      <c r="BB312" s="344"/>
      <c r="BC312" s="344"/>
      <c r="BD312" s="344"/>
      <c r="BE312" s="344"/>
      <c r="BF312" s="344"/>
      <c r="BG312" s="344"/>
      <c r="BH312" s="344"/>
      <c r="BI312" s="344"/>
      <c r="BJ312" s="344"/>
      <c r="BK312" s="344"/>
      <c r="BL312" s="344"/>
      <c r="BM312" s="344"/>
      <c r="BN312" s="344"/>
    </row>
    <row r="313" spans="1:66" ht="15.75">
      <c r="A313" s="302" t="s">
        <v>724</v>
      </c>
      <c r="B313" s="293" t="s">
        <v>353</v>
      </c>
      <c r="C313" s="49">
        <f t="shared" si="24"/>
        <v>1650000</v>
      </c>
      <c r="D313" s="87">
        <f t="shared" si="25"/>
        <v>0</v>
      </c>
      <c r="E313" s="49"/>
      <c r="F313" s="49"/>
      <c r="G313" s="49"/>
      <c r="H313" s="49"/>
      <c r="I313" s="49"/>
      <c r="J313" s="49"/>
      <c r="K313" s="49"/>
      <c r="L313" s="49"/>
      <c r="M313" s="49">
        <v>610</v>
      </c>
      <c r="N313" s="49">
        <v>1650000</v>
      </c>
      <c r="O313" s="49"/>
      <c r="P313" s="49"/>
      <c r="Q313" s="49"/>
      <c r="R313" s="49"/>
      <c r="S313" s="49"/>
      <c r="T313" s="49"/>
      <c r="U313" s="49"/>
      <c r="V313" s="87"/>
      <c r="W313" s="49"/>
      <c r="X313" s="49"/>
      <c r="Y313" s="49"/>
      <c r="Z313" s="49"/>
      <c r="AA313" s="49"/>
      <c r="AB313" s="49"/>
      <c r="AC313" s="86"/>
      <c r="AD313" s="49"/>
      <c r="AE313" s="49"/>
      <c r="AF313" s="186"/>
      <c r="AJ313" s="3" t="s">
        <v>727</v>
      </c>
      <c r="AK313" s="3" t="s">
        <v>355</v>
      </c>
      <c r="AL313" s="344">
        <v>2327234</v>
      </c>
      <c r="AM313" s="344">
        <v>2327234</v>
      </c>
      <c r="AN313" s="344"/>
      <c r="AO313" s="344">
        <v>1669191</v>
      </c>
      <c r="AP313" s="344">
        <v>658043</v>
      </c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</row>
    <row r="314" spans="1:66" ht="15.75">
      <c r="A314" s="302" t="s">
        <v>725</v>
      </c>
      <c r="B314" s="293" t="s">
        <v>354</v>
      </c>
      <c r="C314" s="49">
        <f t="shared" si="24"/>
        <v>3988916</v>
      </c>
      <c r="D314" s="87">
        <f t="shared" si="25"/>
        <v>1789607</v>
      </c>
      <c r="E314" s="49"/>
      <c r="F314" s="49"/>
      <c r="G314" s="49"/>
      <c r="H314" s="49">
        <v>1789607</v>
      </c>
      <c r="I314" s="49"/>
      <c r="J314" s="49"/>
      <c r="K314" s="49"/>
      <c r="L314" s="49"/>
      <c r="M314" s="49"/>
      <c r="N314" s="49"/>
      <c r="O314" s="49"/>
      <c r="P314" s="49"/>
      <c r="Q314" s="49">
        <v>2760</v>
      </c>
      <c r="R314" s="49">
        <v>2199309</v>
      </c>
      <c r="S314" s="49"/>
      <c r="T314" s="49"/>
      <c r="U314" s="49"/>
      <c r="V314" s="87"/>
      <c r="W314" s="49"/>
      <c r="X314" s="49"/>
      <c r="Y314" s="49"/>
      <c r="Z314" s="49"/>
      <c r="AA314" s="49"/>
      <c r="AB314" s="49"/>
      <c r="AC314" s="86"/>
      <c r="AD314" s="49"/>
      <c r="AE314" s="49"/>
      <c r="AF314" s="186"/>
      <c r="AJ314" s="3" t="s">
        <v>728</v>
      </c>
      <c r="AK314" s="3" t="s">
        <v>917</v>
      </c>
      <c r="AL314" s="344">
        <v>705002</v>
      </c>
      <c r="AM314" s="344">
        <v>705002</v>
      </c>
      <c r="AN314" s="344"/>
      <c r="AO314" s="344">
        <v>0</v>
      </c>
      <c r="AP314" s="344">
        <v>0</v>
      </c>
      <c r="AQ314" s="344"/>
      <c r="AR314" s="344">
        <v>705002</v>
      </c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344"/>
      <c r="BC314" s="344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</row>
    <row r="315" spans="1:66" ht="15.75">
      <c r="A315" s="302" t="s">
        <v>726</v>
      </c>
      <c r="B315" s="293" t="s">
        <v>916</v>
      </c>
      <c r="C315" s="49">
        <f t="shared" si="24"/>
        <v>1759209</v>
      </c>
      <c r="D315" s="87">
        <f t="shared" si="25"/>
        <v>0</v>
      </c>
      <c r="E315" s="49"/>
      <c r="F315" s="49"/>
      <c r="G315" s="49"/>
      <c r="H315" s="49"/>
      <c r="I315" s="49"/>
      <c r="J315" s="49"/>
      <c r="K315" s="49"/>
      <c r="L315" s="49"/>
      <c r="M315" s="49">
        <v>1950</v>
      </c>
      <c r="N315" s="49">
        <v>1759209</v>
      </c>
      <c r="O315" s="49"/>
      <c r="P315" s="49"/>
      <c r="Q315" s="49"/>
      <c r="R315" s="49"/>
      <c r="S315" s="49"/>
      <c r="T315" s="49"/>
      <c r="U315" s="49"/>
      <c r="V315" s="87"/>
      <c r="W315" s="49"/>
      <c r="X315" s="49"/>
      <c r="Y315" s="49"/>
      <c r="Z315" s="49"/>
      <c r="AA315" s="49"/>
      <c r="AB315" s="49"/>
      <c r="AC315" s="86"/>
      <c r="AD315" s="49"/>
      <c r="AE315" s="49"/>
      <c r="AF315" s="186"/>
      <c r="AJ315" s="3" t="s">
        <v>729</v>
      </c>
      <c r="AK315" s="3" t="s">
        <v>918</v>
      </c>
      <c r="AL315" s="344">
        <v>915436</v>
      </c>
      <c r="AM315" s="344">
        <v>915436</v>
      </c>
      <c r="AN315" s="344">
        <v>915436</v>
      </c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344"/>
      <c r="BC315" s="344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</row>
    <row r="316" spans="1:66" ht="15.75">
      <c r="A316" s="302" t="s">
        <v>727</v>
      </c>
      <c r="B316" s="293" t="s">
        <v>355</v>
      </c>
      <c r="C316" s="49">
        <f t="shared" si="24"/>
        <v>2327234</v>
      </c>
      <c r="D316" s="87">
        <f t="shared" si="25"/>
        <v>2327234</v>
      </c>
      <c r="E316" s="49"/>
      <c r="F316" s="49">
        <v>1669191</v>
      </c>
      <c r="G316" s="49">
        <v>658043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87"/>
      <c r="W316" s="49"/>
      <c r="X316" s="49"/>
      <c r="Y316" s="49"/>
      <c r="Z316" s="49"/>
      <c r="AA316" s="49"/>
      <c r="AB316" s="49"/>
      <c r="AC316" s="86"/>
      <c r="AD316" s="49"/>
      <c r="AE316" s="49"/>
      <c r="AF316" s="186"/>
      <c r="AJ316" s="3" t="s">
        <v>730</v>
      </c>
      <c r="AK316" s="3" t="s">
        <v>919</v>
      </c>
      <c r="AL316" s="344">
        <v>717409</v>
      </c>
      <c r="AM316" s="344">
        <v>717409</v>
      </c>
      <c r="AN316" s="344">
        <v>717409</v>
      </c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</row>
    <row r="317" spans="1:66" ht="15.75">
      <c r="A317" s="302" t="s">
        <v>728</v>
      </c>
      <c r="B317" s="293" t="s">
        <v>917</v>
      </c>
      <c r="C317" s="49">
        <f t="shared" si="24"/>
        <v>794345</v>
      </c>
      <c r="D317" s="87">
        <f t="shared" si="25"/>
        <v>794345</v>
      </c>
      <c r="E317" s="49"/>
      <c r="F317" s="49">
        <v>0</v>
      </c>
      <c r="G317" s="49">
        <v>0</v>
      </c>
      <c r="H317" s="49"/>
      <c r="I317" s="49">
        <v>794345</v>
      </c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87"/>
      <c r="W317" s="49"/>
      <c r="X317" s="49"/>
      <c r="Y317" s="49"/>
      <c r="Z317" s="49"/>
      <c r="AA317" s="49"/>
      <c r="AB317" s="49"/>
      <c r="AC317" s="86"/>
      <c r="AD317" s="49"/>
      <c r="AE317" s="49"/>
      <c r="AF317" s="186"/>
      <c r="AJ317" s="3" t="s">
        <v>731</v>
      </c>
      <c r="AK317" s="3" t="s">
        <v>920</v>
      </c>
      <c r="AL317" s="344">
        <v>973889</v>
      </c>
      <c r="AM317" s="344">
        <v>973889</v>
      </c>
      <c r="AN317" s="344">
        <v>973889</v>
      </c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4"/>
      <c r="BA317" s="344"/>
      <c r="BB317" s="344"/>
      <c r="BC317" s="344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</row>
    <row r="318" spans="1:66" ht="15.75">
      <c r="A318" s="302" t="s">
        <v>729</v>
      </c>
      <c r="B318" s="293" t="s">
        <v>918</v>
      </c>
      <c r="C318" s="49">
        <f t="shared" si="24"/>
        <v>1300000</v>
      </c>
      <c r="D318" s="87">
        <f t="shared" si="25"/>
        <v>1300000</v>
      </c>
      <c r="E318" s="49">
        <v>1300000</v>
      </c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87"/>
      <c r="W318" s="49"/>
      <c r="X318" s="49"/>
      <c r="Y318" s="49"/>
      <c r="Z318" s="49"/>
      <c r="AA318" s="49"/>
      <c r="AB318" s="49"/>
      <c r="AC318" s="86"/>
      <c r="AD318" s="49"/>
      <c r="AE318" s="49"/>
      <c r="AF318" s="186"/>
      <c r="AJ318" s="3" t="s">
        <v>732</v>
      </c>
      <c r="AK318" s="3" t="s">
        <v>921</v>
      </c>
      <c r="AL318" s="344">
        <v>2265688</v>
      </c>
      <c r="AM318" s="344">
        <v>2265688</v>
      </c>
      <c r="AN318" s="344">
        <v>2265688</v>
      </c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</row>
    <row r="319" spans="1:66" ht="15.75">
      <c r="A319" s="302" t="s">
        <v>730</v>
      </c>
      <c r="B319" s="293" t="s">
        <v>919</v>
      </c>
      <c r="C319" s="49">
        <f t="shared" si="24"/>
        <v>794574</v>
      </c>
      <c r="D319" s="87">
        <f t="shared" si="25"/>
        <v>794574</v>
      </c>
      <c r="E319" s="49">
        <v>794574</v>
      </c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87"/>
      <c r="W319" s="49"/>
      <c r="X319" s="49"/>
      <c r="Y319" s="49"/>
      <c r="Z319" s="49"/>
      <c r="AA319" s="49"/>
      <c r="AB319" s="49"/>
      <c r="AC319" s="86"/>
      <c r="AD319" s="49"/>
      <c r="AE319" s="49"/>
      <c r="AF319" s="186"/>
      <c r="AJ319" s="3" t="s">
        <v>733</v>
      </c>
      <c r="AK319" s="3" t="s">
        <v>922</v>
      </c>
      <c r="AL319" s="344">
        <v>516557</v>
      </c>
      <c r="AM319" s="344">
        <v>516557</v>
      </c>
      <c r="AN319" s="344">
        <v>516557</v>
      </c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</row>
    <row r="320" spans="1:66" ht="15.75">
      <c r="A320" s="302" t="s">
        <v>731</v>
      </c>
      <c r="B320" s="293" t="s">
        <v>920</v>
      </c>
      <c r="C320" s="49">
        <f t="shared" si="24"/>
        <v>973889</v>
      </c>
      <c r="D320" s="87">
        <f t="shared" si="25"/>
        <v>973889</v>
      </c>
      <c r="E320" s="49">
        <v>973889</v>
      </c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87"/>
      <c r="W320" s="49"/>
      <c r="X320" s="49"/>
      <c r="Y320" s="49"/>
      <c r="Z320" s="49"/>
      <c r="AA320" s="49"/>
      <c r="AB320" s="49"/>
      <c r="AC320" s="86"/>
      <c r="AD320" s="49"/>
      <c r="AE320" s="49"/>
      <c r="AF320" s="186"/>
      <c r="AJ320" s="3" t="s">
        <v>734</v>
      </c>
      <c r="AK320" s="3" t="s">
        <v>923</v>
      </c>
      <c r="AL320" s="344">
        <v>2173559</v>
      </c>
      <c r="AM320" s="344">
        <v>2173559</v>
      </c>
      <c r="AN320" s="344">
        <v>1159243</v>
      </c>
      <c r="AO320" s="344">
        <v>535156</v>
      </c>
      <c r="AP320" s="344">
        <v>479160</v>
      </c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</row>
    <row r="321" spans="1:66" ht="15.75">
      <c r="A321" s="302" t="s">
        <v>732</v>
      </c>
      <c r="B321" s="293" t="s">
        <v>921</v>
      </c>
      <c r="C321" s="49">
        <f t="shared" si="24"/>
        <v>3092539</v>
      </c>
      <c r="D321" s="87">
        <f t="shared" si="25"/>
        <v>3092539</v>
      </c>
      <c r="E321" s="49">
        <v>3092539</v>
      </c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87"/>
      <c r="W321" s="49"/>
      <c r="X321" s="49"/>
      <c r="Y321" s="49"/>
      <c r="Z321" s="49"/>
      <c r="AA321" s="49"/>
      <c r="AB321" s="49"/>
      <c r="AC321" s="86"/>
      <c r="AD321" s="49"/>
      <c r="AE321" s="49"/>
      <c r="AF321" s="186"/>
      <c r="AJ321" s="3" t="s">
        <v>735</v>
      </c>
      <c r="AK321" s="3" t="s">
        <v>924</v>
      </c>
      <c r="AL321" s="344">
        <v>2359819</v>
      </c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>
        <v>1932</v>
      </c>
      <c r="BA321" s="344">
        <v>2359819</v>
      </c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</row>
    <row r="322" spans="1:66" ht="15.75">
      <c r="A322" s="302" t="s">
        <v>733</v>
      </c>
      <c r="B322" s="293" t="s">
        <v>922</v>
      </c>
      <c r="C322" s="49">
        <f t="shared" si="24"/>
        <v>516557</v>
      </c>
      <c r="D322" s="87">
        <f t="shared" si="25"/>
        <v>516557</v>
      </c>
      <c r="E322" s="49">
        <v>516557</v>
      </c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87"/>
      <c r="W322" s="49"/>
      <c r="X322" s="49"/>
      <c r="Y322" s="49"/>
      <c r="Z322" s="49"/>
      <c r="AA322" s="49"/>
      <c r="AB322" s="49"/>
      <c r="AC322" s="86"/>
      <c r="AD322" s="49"/>
      <c r="AE322" s="49"/>
      <c r="AF322" s="186"/>
      <c r="AJ322" s="3" t="s">
        <v>736</v>
      </c>
      <c r="AK322" s="3" t="s">
        <v>925</v>
      </c>
      <c r="AL322" s="344">
        <v>30240</v>
      </c>
      <c r="AM322" s="344"/>
      <c r="AN322" s="344">
        <v>0</v>
      </c>
      <c r="AO322" s="344"/>
      <c r="AP322" s="344"/>
      <c r="AQ322" s="344"/>
      <c r="AR322" s="344"/>
      <c r="AS322" s="344"/>
      <c r="AT322" s="344"/>
      <c r="AU322" s="344"/>
      <c r="AV322" s="344">
        <v>360</v>
      </c>
      <c r="AW322" s="344">
        <v>0</v>
      </c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  <c r="BI322" s="344"/>
      <c r="BJ322" s="344"/>
      <c r="BK322" s="344"/>
      <c r="BL322" s="344">
        <v>15120</v>
      </c>
      <c r="BM322" s="344">
        <v>15120</v>
      </c>
      <c r="BN322" s="344"/>
    </row>
    <row r="323" spans="1:66" ht="15.75">
      <c r="A323" s="302" t="s">
        <v>734</v>
      </c>
      <c r="B323" s="293" t="s">
        <v>923</v>
      </c>
      <c r="C323" s="191">
        <f t="shared" si="24"/>
        <v>2230501</v>
      </c>
      <c r="D323" s="87">
        <f t="shared" si="25"/>
        <v>2230501</v>
      </c>
      <c r="E323" s="49">
        <v>1207817</v>
      </c>
      <c r="F323" s="49">
        <v>535167</v>
      </c>
      <c r="G323" s="49">
        <v>487517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87"/>
      <c r="W323" s="49"/>
      <c r="X323" s="49"/>
      <c r="Y323" s="49"/>
      <c r="Z323" s="49"/>
      <c r="AA323" s="49"/>
      <c r="AB323" s="49"/>
      <c r="AC323" s="86"/>
      <c r="AD323" s="49"/>
      <c r="AE323" s="49"/>
      <c r="AF323" s="186"/>
      <c r="AJ323" s="3" t="s">
        <v>737</v>
      </c>
      <c r="AK323" s="3" t="s">
        <v>926</v>
      </c>
      <c r="AL323" s="344">
        <v>633379.4</v>
      </c>
      <c r="AM323" s="344">
        <v>113220.4</v>
      </c>
      <c r="AN323" s="344">
        <v>113220.4</v>
      </c>
      <c r="AO323" s="344"/>
      <c r="AP323" s="344"/>
      <c r="AQ323" s="344"/>
      <c r="AR323" s="344"/>
      <c r="AS323" s="344"/>
      <c r="AT323" s="344"/>
      <c r="AU323" s="344"/>
      <c r="AV323" s="344">
        <v>360</v>
      </c>
      <c r="AW323" s="344">
        <v>520159</v>
      </c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</row>
    <row r="324" spans="1:66" ht="15.75">
      <c r="A324" s="302" t="s">
        <v>735</v>
      </c>
      <c r="B324" s="293" t="s">
        <v>924</v>
      </c>
      <c r="C324" s="191">
        <f t="shared" si="24"/>
        <v>3313440</v>
      </c>
      <c r="D324" s="87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>
        <v>1932</v>
      </c>
      <c r="R324" s="191">
        <v>3313440</v>
      </c>
      <c r="S324" s="49"/>
      <c r="T324" s="49"/>
      <c r="U324" s="49"/>
      <c r="V324" s="87"/>
      <c r="W324" s="49"/>
      <c r="X324" s="49"/>
      <c r="Y324" s="49"/>
      <c r="Z324" s="49"/>
      <c r="AA324" s="49"/>
      <c r="AB324" s="49"/>
      <c r="AC324" s="86"/>
      <c r="AD324" s="49"/>
      <c r="AE324" s="49"/>
      <c r="AF324" s="186"/>
      <c r="AJ324" s="3" t="s">
        <v>738</v>
      </c>
      <c r="AK324" s="3" t="s">
        <v>357</v>
      </c>
      <c r="AL324" s="344">
        <v>1525334</v>
      </c>
      <c r="AM324" s="344">
        <v>1525334</v>
      </c>
      <c r="AN324" s="344"/>
      <c r="AO324" s="344"/>
      <c r="AP324" s="344"/>
      <c r="AQ324" s="344">
        <v>1525334</v>
      </c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344"/>
      <c r="BC324" s="344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</row>
    <row r="325" spans="1:66" ht="15.75">
      <c r="A325" s="302" t="s">
        <v>736</v>
      </c>
      <c r="B325" s="293" t="s">
        <v>925</v>
      </c>
      <c r="C325" s="49">
        <f t="shared" si="24"/>
        <v>15120</v>
      </c>
      <c r="D325" s="87">
        <f t="shared" si="25"/>
        <v>0</v>
      </c>
      <c r="E325" s="49">
        <v>0</v>
      </c>
      <c r="F325" s="49"/>
      <c r="G325" s="49"/>
      <c r="H325" s="49"/>
      <c r="I325" s="49"/>
      <c r="J325" s="49"/>
      <c r="K325" s="49"/>
      <c r="L325" s="49"/>
      <c r="M325" s="49">
        <v>360</v>
      </c>
      <c r="N325" s="49">
        <v>0</v>
      </c>
      <c r="O325" s="49"/>
      <c r="P325" s="49"/>
      <c r="Q325" s="49"/>
      <c r="R325" s="49"/>
      <c r="S325" s="49"/>
      <c r="T325" s="49"/>
      <c r="U325" s="49"/>
      <c r="V325" s="87"/>
      <c r="W325" s="49"/>
      <c r="X325" s="49"/>
      <c r="Y325" s="49"/>
      <c r="Z325" s="49"/>
      <c r="AA325" s="49"/>
      <c r="AB325" s="49"/>
      <c r="AC325" s="86">
        <f>SUM(AD325:AE325)</f>
        <v>15120</v>
      </c>
      <c r="AD325" s="49">
        <v>15120</v>
      </c>
      <c r="AE325" s="49"/>
      <c r="AF325" s="186"/>
      <c r="AJ325" s="3" t="s">
        <v>739</v>
      </c>
      <c r="AK325" s="3" t="s">
        <v>356</v>
      </c>
      <c r="AL325" s="344">
        <v>738321</v>
      </c>
      <c r="AM325" s="344">
        <v>738321</v>
      </c>
      <c r="AN325" s="344"/>
      <c r="AO325" s="344">
        <v>0</v>
      </c>
      <c r="AP325" s="344">
        <v>0</v>
      </c>
      <c r="AQ325" s="344">
        <v>738321</v>
      </c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344"/>
      <c r="BC325" s="344"/>
      <c r="BD325" s="344"/>
      <c r="BE325" s="344"/>
      <c r="BF325" s="344"/>
      <c r="BG325" s="344"/>
      <c r="BH325" s="344"/>
      <c r="BI325" s="344"/>
      <c r="BJ325" s="344"/>
      <c r="BK325" s="344"/>
      <c r="BL325" s="344"/>
      <c r="BM325" s="344"/>
      <c r="BN325" s="344"/>
    </row>
    <row r="326" spans="1:66" ht="15.75">
      <c r="A326" s="302" t="s">
        <v>737</v>
      </c>
      <c r="B326" s="293" t="s">
        <v>926</v>
      </c>
      <c r="C326" s="49">
        <f t="shared" si="24"/>
        <v>790159</v>
      </c>
      <c r="D326" s="87">
        <f t="shared" si="25"/>
        <v>270000</v>
      </c>
      <c r="E326" s="49">
        <v>270000</v>
      </c>
      <c r="F326" s="49"/>
      <c r="G326" s="49"/>
      <c r="H326" s="49"/>
      <c r="I326" s="49"/>
      <c r="J326" s="49"/>
      <c r="K326" s="49"/>
      <c r="L326" s="49"/>
      <c r="M326" s="49">
        <v>360</v>
      </c>
      <c r="N326" s="49">
        <v>520159</v>
      </c>
      <c r="O326" s="49"/>
      <c r="P326" s="49"/>
      <c r="Q326" s="49"/>
      <c r="R326" s="49"/>
      <c r="S326" s="49"/>
      <c r="T326" s="49"/>
      <c r="U326" s="49"/>
      <c r="V326" s="87"/>
      <c r="W326" s="49"/>
      <c r="X326" s="49"/>
      <c r="Y326" s="49"/>
      <c r="Z326" s="49"/>
      <c r="AA326" s="49"/>
      <c r="AB326" s="49"/>
      <c r="AC326" s="86"/>
      <c r="AD326" s="49"/>
      <c r="AE326" s="49"/>
      <c r="AF326" s="186"/>
      <c r="AJ326" s="3" t="s">
        <v>740</v>
      </c>
      <c r="AK326" s="3" t="s">
        <v>358</v>
      </c>
      <c r="AL326" s="344">
        <v>3989386</v>
      </c>
      <c r="AM326" s="344">
        <v>3989386</v>
      </c>
      <c r="AN326" s="344"/>
      <c r="AO326" s="344"/>
      <c r="AP326" s="344"/>
      <c r="AQ326" s="344">
        <v>3989386</v>
      </c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</row>
    <row r="327" spans="1:66" ht="15.75">
      <c r="A327" s="302" t="s">
        <v>738</v>
      </c>
      <c r="B327" s="293" t="s">
        <v>357</v>
      </c>
      <c r="C327" s="49">
        <f t="shared" si="24"/>
        <v>2161125</v>
      </c>
      <c r="D327" s="87">
        <f t="shared" si="25"/>
        <v>2161125</v>
      </c>
      <c r="E327" s="49"/>
      <c r="F327" s="49"/>
      <c r="G327" s="49"/>
      <c r="H327" s="49">
        <v>2161125</v>
      </c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87"/>
      <c r="W327" s="49"/>
      <c r="X327" s="49"/>
      <c r="Y327" s="49"/>
      <c r="Z327" s="49"/>
      <c r="AA327" s="49"/>
      <c r="AB327" s="49"/>
      <c r="AC327" s="86"/>
      <c r="AD327" s="49"/>
      <c r="AE327" s="49"/>
      <c r="AF327" s="186"/>
      <c r="AJ327" s="3" t="s">
        <v>741</v>
      </c>
      <c r="AK327" s="3" t="s">
        <v>927</v>
      </c>
      <c r="AL327" s="344">
        <v>1699259.4</v>
      </c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>
        <v>1236</v>
      </c>
      <c r="AW327" s="344">
        <v>739899</v>
      </c>
      <c r="AX327" s="344"/>
      <c r="AY327" s="344"/>
      <c r="AZ327" s="344">
        <v>1236</v>
      </c>
      <c r="BA327" s="344">
        <v>959360.4</v>
      </c>
      <c r="BB327" s="344"/>
      <c r="BC327" s="344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</row>
    <row r="328" spans="1:66" ht="15.75">
      <c r="A328" s="302" t="s">
        <v>739</v>
      </c>
      <c r="B328" s="293" t="s">
        <v>356</v>
      </c>
      <c r="C328" s="191">
        <f t="shared" si="24"/>
        <v>786653</v>
      </c>
      <c r="D328" s="87">
        <f t="shared" si="25"/>
        <v>786653</v>
      </c>
      <c r="E328" s="49"/>
      <c r="F328" s="49">
        <v>0</v>
      </c>
      <c r="G328" s="49">
        <v>0</v>
      </c>
      <c r="H328" s="49">
        <v>786653</v>
      </c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87"/>
      <c r="W328" s="49"/>
      <c r="X328" s="49"/>
      <c r="Y328" s="49"/>
      <c r="Z328" s="49"/>
      <c r="AA328" s="49"/>
      <c r="AB328" s="49"/>
      <c r="AC328" s="86"/>
      <c r="AD328" s="49"/>
      <c r="AE328" s="49"/>
      <c r="AF328" s="186"/>
      <c r="AJ328" s="3" t="s">
        <v>742</v>
      </c>
      <c r="AK328" s="3" t="s">
        <v>928</v>
      </c>
      <c r="AL328" s="344">
        <v>2021143</v>
      </c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>
        <v>1994</v>
      </c>
      <c r="AW328" s="344">
        <v>2021143</v>
      </c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</row>
    <row r="329" spans="1:66" ht="15.75">
      <c r="A329" s="302" t="s">
        <v>740</v>
      </c>
      <c r="B329" s="293" t="s">
        <v>358</v>
      </c>
      <c r="C329" s="49">
        <f t="shared" si="24"/>
        <v>3989386</v>
      </c>
      <c r="D329" s="87">
        <f t="shared" si="25"/>
        <v>3989386</v>
      </c>
      <c r="E329" s="49"/>
      <c r="F329" s="49"/>
      <c r="G329" s="49"/>
      <c r="H329" s="49">
        <v>3989386</v>
      </c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87"/>
      <c r="W329" s="49"/>
      <c r="X329" s="49"/>
      <c r="Y329" s="49"/>
      <c r="Z329" s="49"/>
      <c r="AA329" s="49"/>
      <c r="AB329" s="49"/>
      <c r="AC329" s="86"/>
      <c r="AD329" s="49"/>
      <c r="AE329" s="49"/>
      <c r="AF329" s="186"/>
      <c r="AJ329" s="3" t="s">
        <v>743</v>
      </c>
      <c r="AK329" s="3" t="s">
        <v>929</v>
      </c>
      <c r="AL329" s="344">
        <v>668960</v>
      </c>
      <c r="AM329" s="344">
        <v>668960</v>
      </c>
      <c r="AN329" s="344"/>
      <c r="AO329" s="344">
        <v>478115</v>
      </c>
      <c r="AP329" s="344">
        <v>190845</v>
      </c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/>
      <c r="BE329" s="344"/>
      <c r="BF329" s="344"/>
      <c r="BG329" s="344"/>
      <c r="BH329" s="344"/>
      <c r="BI329" s="344"/>
      <c r="BJ329" s="344"/>
      <c r="BK329" s="344"/>
      <c r="BL329" s="344"/>
      <c r="BM329" s="344"/>
      <c r="BN329" s="344"/>
    </row>
    <row r="330" spans="1:66" ht="15.75">
      <c r="A330" s="302" t="s">
        <v>741</v>
      </c>
      <c r="B330" s="293" t="s">
        <v>927</v>
      </c>
      <c r="C330" s="49">
        <f t="shared" si="24"/>
        <v>1908350</v>
      </c>
      <c r="D330" s="87"/>
      <c r="E330" s="49"/>
      <c r="F330" s="49"/>
      <c r="G330" s="49"/>
      <c r="H330" s="49"/>
      <c r="I330" s="49"/>
      <c r="J330" s="49"/>
      <c r="K330" s="49"/>
      <c r="L330" s="49"/>
      <c r="M330" s="49">
        <v>1236</v>
      </c>
      <c r="N330" s="49">
        <v>830512</v>
      </c>
      <c r="O330" s="49"/>
      <c r="P330" s="49"/>
      <c r="Q330" s="49">
        <v>1236</v>
      </c>
      <c r="R330" s="49">
        <v>1077838</v>
      </c>
      <c r="S330" s="49"/>
      <c r="T330" s="49"/>
      <c r="U330" s="49"/>
      <c r="V330" s="87"/>
      <c r="W330" s="49"/>
      <c r="X330" s="49"/>
      <c r="Y330" s="49"/>
      <c r="Z330" s="49"/>
      <c r="AA330" s="49"/>
      <c r="AB330" s="49"/>
      <c r="AC330" s="86"/>
      <c r="AD330" s="49"/>
      <c r="AE330" s="49"/>
      <c r="AF330" s="186"/>
      <c r="AJ330" s="3" t="s">
        <v>744</v>
      </c>
      <c r="AK330" s="3" t="s">
        <v>359</v>
      </c>
      <c r="AL330" s="344">
        <v>1023061</v>
      </c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>
        <v>595.7</v>
      </c>
      <c r="AW330" s="344">
        <v>1023061</v>
      </c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</row>
    <row r="331" spans="1:66" ht="15.75">
      <c r="A331" s="302" t="s">
        <v>742</v>
      </c>
      <c r="B331" s="293" t="s">
        <v>928</v>
      </c>
      <c r="C331" s="49">
        <f t="shared" si="24"/>
        <v>2507256</v>
      </c>
      <c r="D331" s="87"/>
      <c r="E331" s="49"/>
      <c r="F331" s="49"/>
      <c r="G331" s="49"/>
      <c r="H331" s="49"/>
      <c r="I331" s="49"/>
      <c r="J331" s="49"/>
      <c r="K331" s="49"/>
      <c r="L331" s="49"/>
      <c r="M331" s="49">
        <v>1994</v>
      </c>
      <c r="N331" s="49">
        <v>2507256</v>
      </c>
      <c r="O331" s="49"/>
      <c r="P331" s="49"/>
      <c r="Q331" s="49"/>
      <c r="R331" s="49"/>
      <c r="S331" s="49"/>
      <c r="T331" s="49"/>
      <c r="U331" s="49"/>
      <c r="V331" s="87"/>
      <c r="W331" s="49"/>
      <c r="X331" s="49"/>
      <c r="Y331" s="49"/>
      <c r="Z331" s="49"/>
      <c r="AA331" s="49"/>
      <c r="AB331" s="49"/>
      <c r="AC331" s="86"/>
      <c r="AD331" s="49"/>
      <c r="AE331" s="49"/>
      <c r="AF331" s="186"/>
      <c r="AJ331" s="3" t="s">
        <v>745</v>
      </c>
      <c r="AK331" s="3" t="s">
        <v>360</v>
      </c>
      <c r="AL331" s="344">
        <v>2259731</v>
      </c>
      <c r="AM331" s="344">
        <v>2259731</v>
      </c>
      <c r="AN331" s="344"/>
      <c r="AO331" s="344"/>
      <c r="AP331" s="344"/>
      <c r="AQ331" s="344">
        <v>2259731</v>
      </c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</row>
    <row r="332" spans="1:66" ht="15.75">
      <c r="A332" s="302" t="s">
        <v>743</v>
      </c>
      <c r="B332" s="293" t="s">
        <v>929</v>
      </c>
      <c r="C332" s="49">
        <f t="shared" si="24"/>
        <v>710926</v>
      </c>
      <c r="D332" s="87">
        <f t="shared" si="25"/>
        <v>710926</v>
      </c>
      <c r="E332" s="49"/>
      <c r="F332" s="49">
        <v>509995</v>
      </c>
      <c r="G332" s="49">
        <v>200931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87"/>
      <c r="W332" s="49"/>
      <c r="X332" s="49"/>
      <c r="Y332" s="49"/>
      <c r="Z332" s="49"/>
      <c r="AA332" s="49"/>
      <c r="AB332" s="49"/>
      <c r="AC332" s="86"/>
      <c r="AD332" s="49"/>
      <c r="AE332" s="49"/>
      <c r="AF332" s="186"/>
      <c r="AJ332" s="3" t="s">
        <v>746</v>
      </c>
      <c r="AK332" s="3" t="s">
        <v>930</v>
      </c>
      <c r="AL332" s="344">
        <v>765040</v>
      </c>
      <c r="AM332" s="344">
        <v>765040</v>
      </c>
      <c r="AN332" s="344">
        <v>765040</v>
      </c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</row>
    <row r="333" spans="1:66" ht="15.75">
      <c r="A333" s="302" t="s">
        <v>744</v>
      </c>
      <c r="B333" s="293" t="s">
        <v>359</v>
      </c>
      <c r="C333" s="191">
        <f t="shared" si="24"/>
        <v>930373</v>
      </c>
      <c r="D333" s="87">
        <f t="shared" si="25"/>
        <v>0</v>
      </c>
      <c r="E333" s="49"/>
      <c r="F333" s="49"/>
      <c r="G333" s="49"/>
      <c r="H333" s="49"/>
      <c r="I333" s="49"/>
      <c r="J333" s="49"/>
      <c r="K333" s="49"/>
      <c r="L333" s="49"/>
      <c r="M333" s="49">
        <v>595.7</v>
      </c>
      <c r="N333" s="191">
        <v>930373</v>
      </c>
      <c r="O333" s="49"/>
      <c r="P333" s="49"/>
      <c r="Q333" s="49"/>
      <c r="R333" s="49"/>
      <c r="S333" s="49"/>
      <c r="T333" s="49"/>
      <c r="U333" s="49"/>
      <c r="V333" s="87"/>
      <c r="W333" s="49"/>
      <c r="X333" s="49"/>
      <c r="Y333" s="49"/>
      <c r="Z333" s="49"/>
      <c r="AA333" s="49"/>
      <c r="AB333" s="49"/>
      <c r="AC333" s="86"/>
      <c r="AD333" s="49"/>
      <c r="AE333" s="49"/>
      <c r="AF333" s="186"/>
      <c r="AJ333" s="3" t="s">
        <v>747</v>
      </c>
      <c r="AK333" s="3" t="s">
        <v>931</v>
      </c>
      <c r="AL333" s="344">
        <v>881103</v>
      </c>
      <c r="AM333" s="344">
        <v>881103</v>
      </c>
      <c r="AN333" s="344">
        <v>881103</v>
      </c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</row>
    <row r="334" spans="1:66" ht="19.5" customHeight="1">
      <c r="A334" s="302" t="s">
        <v>745</v>
      </c>
      <c r="B334" s="293" t="s">
        <v>360</v>
      </c>
      <c r="C334" s="191">
        <f t="shared" si="24"/>
        <v>2047440</v>
      </c>
      <c r="D334" s="87">
        <f t="shared" si="25"/>
        <v>2047440</v>
      </c>
      <c r="E334" s="49"/>
      <c r="F334" s="49"/>
      <c r="G334" s="49"/>
      <c r="H334" s="49">
        <v>2047440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87"/>
      <c r="W334" s="49"/>
      <c r="X334" s="49"/>
      <c r="Y334" s="49"/>
      <c r="Z334" s="49"/>
      <c r="AA334" s="49"/>
      <c r="AB334" s="49"/>
      <c r="AC334" s="86"/>
      <c r="AD334" s="49"/>
      <c r="AE334" s="49"/>
      <c r="AF334" s="186"/>
      <c r="AJ334" s="3" t="s">
        <v>748</v>
      </c>
      <c r="AK334" s="3" t="s">
        <v>932</v>
      </c>
      <c r="AL334" s="344">
        <v>623356</v>
      </c>
      <c r="AM334" s="344">
        <v>623356</v>
      </c>
      <c r="AN334" s="344">
        <v>623356</v>
      </c>
      <c r="AO334" s="344"/>
      <c r="AP334" s="344"/>
      <c r="AQ334" s="344"/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</row>
    <row r="335" spans="1:66" ht="15.75">
      <c r="A335" s="302" t="s">
        <v>746</v>
      </c>
      <c r="B335" s="293" t="s">
        <v>930</v>
      </c>
      <c r="C335" s="49">
        <f t="shared" si="24"/>
        <v>971765</v>
      </c>
      <c r="D335" s="87">
        <f t="shared" si="25"/>
        <v>971765</v>
      </c>
      <c r="E335" s="49">
        <v>971765</v>
      </c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87"/>
      <c r="W335" s="49"/>
      <c r="X335" s="49"/>
      <c r="Y335" s="49"/>
      <c r="Z335" s="49"/>
      <c r="AA335" s="49"/>
      <c r="AB335" s="49"/>
      <c r="AC335" s="86"/>
      <c r="AD335" s="49"/>
      <c r="AE335" s="49"/>
      <c r="AF335" s="186"/>
      <c r="AJ335" s="3" t="s">
        <v>749</v>
      </c>
      <c r="AK335" s="3" t="s">
        <v>933</v>
      </c>
      <c r="AL335" s="344">
        <v>159264</v>
      </c>
      <c r="AM335" s="344"/>
      <c r="AN335" s="344">
        <v>0</v>
      </c>
      <c r="AO335" s="344"/>
      <c r="AP335" s="344"/>
      <c r="AQ335" s="344"/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344"/>
      <c r="BC335" s="344"/>
      <c r="BD335" s="344"/>
      <c r="BE335" s="344"/>
      <c r="BF335" s="344"/>
      <c r="BG335" s="344"/>
      <c r="BH335" s="344"/>
      <c r="BI335" s="344"/>
      <c r="BJ335" s="344"/>
      <c r="BK335" s="344"/>
      <c r="BL335" s="344">
        <v>79632</v>
      </c>
      <c r="BM335" s="344">
        <v>79632</v>
      </c>
      <c r="BN335" s="344"/>
    </row>
    <row r="336" spans="1:66" ht="15.75">
      <c r="A336" s="302" t="s">
        <v>747</v>
      </c>
      <c r="B336" s="293" t="s">
        <v>931</v>
      </c>
      <c r="C336" s="49">
        <f aca="true" t="shared" si="26" ref="C336:C365">D336+L336+N336+P336+R336+T336+V336+AC336</f>
        <v>1283344</v>
      </c>
      <c r="D336" s="87">
        <f t="shared" si="25"/>
        <v>1283344</v>
      </c>
      <c r="E336" s="49">
        <v>1283344</v>
      </c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87"/>
      <c r="W336" s="49"/>
      <c r="X336" s="49"/>
      <c r="Y336" s="49"/>
      <c r="Z336" s="49"/>
      <c r="AA336" s="49"/>
      <c r="AB336" s="49"/>
      <c r="AC336" s="86"/>
      <c r="AD336" s="49"/>
      <c r="AE336" s="49"/>
      <c r="AF336" s="186"/>
      <c r="AJ336" s="3" t="s">
        <v>750</v>
      </c>
      <c r="AK336" s="3" t="s">
        <v>934</v>
      </c>
      <c r="AL336" s="344">
        <v>1280045</v>
      </c>
      <c r="AM336" s="344">
        <v>1280045</v>
      </c>
      <c r="AN336" s="344">
        <v>1280045</v>
      </c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</row>
    <row r="337" spans="1:66" ht="15.75">
      <c r="A337" s="302" t="s">
        <v>748</v>
      </c>
      <c r="B337" s="293" t="s">
        <v>932</v>
      </c>
      <c r="C337" s="49">
        <f t="shared" si="26"/>
        <v>667822</v>
      </c>
      <c r="D337" s="87">
        <f t="shared" si="25"/>
        <v>667822</v>
      </c>
      <c r="E337" s="49">
        <v>667822</v>
      </c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87"/>
      <c r="W337" s="49"/>
      <c r="X337" s="49"/>
      <c r="Y337" s="49"/>
      <c r="Z337" s="49"/>
      <c r="AA337" s="49"/>
      <c r="AB337" s="49"/>
      <c r="AC337" s="86"/>
      <c r="AD337" s="49"/>
      <c r="AE337" s="49"/>
      <c r="AF337" s="186"/>
      <c r="AJ337" s="3" t="s">
        <v>751</v>
      </c>
      <c r="AK337" s="3" t="s">
        <v>361</v>
      </c>
      <c r="AL337" s="344">
        <v>2372220</v>
      </c>
      <c r="AM337" s="344"/>
      <c r="AN337" s="344"/>
      <c r="AO337" s="344"/>
      <c r="AP337" s="344"/>
      <c r="AQ337" s="344"/>
      <c r="AR337" s="344"/>
      <c r="AS337" s="344"/>
      <c r="AT337" s="344"/>
      <c r="AU337" s="344"/>
      <c r="AV337" s="344" t="s">
        <v>510</v>
      </c>
      <c r="AW337" s="344">
        <v>2372220</v>
      </c>
      <c r="AX337" s="344"/>
      <c r="AY337" s="344"/>
      <c r="AZ337" s="344"/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</row>
    <row r="338" spans="1:66" ht="15.75">
      <c r="A338" s="302" t="s">
        <v>749</v>
      </c>
      <c r="B338" s="293" t="s">
        <v>933</v>
      </c>
      <c r="C338" s="49">
        <f t="shared" si="26"/>
        <v>79632</v>
      </c>
      <c r="D338" s="87">
        <f aca="true" t="shared" si="27" ref="D338:D365">SUM(E338:J338)</f>
        <v>0</v>
      </c>
      <c r="E338" s="49">
        <v>0</v>
      </c>
      <c r="F338" s="62"/>
      <c r="G338" s="62"/>
      <c r="H338" s="62"/>
      <c r="I338" s="62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87"/>
      <c r="W338" s="49"/>
      <c r="X338" s="49"/>
      <c r="Y338" s="49"/>
      <c r="Z338" s="49"/>
      <c r="AA338" s="49"/>
      <c r="AB338" s="49"/>
      <c r="AC338" s="304">
        <f>SUM(AD338:AE338)</f>
        <v>79632</v>
      </c>
      <c r="AD338" s="278">
        <v>79632</v>
      </c>
      <c r="AE338" s="49"/>
      <c r="AF338" s="186"/>
      <c r="AJ338" s="3" t="s">
        <v>752</v>
      </c>
      <c r="AK338" s="3" t="s">
        <v>362</v>
      </c>
      <c r="AL338" s="344">
        <v>678245</v>
      </c>
      <c r="AM338" s="344">
        <v>678245</v>
      </c>
      <c r="AN338" s="344">
        <v>678245</v>
      </c>
      <c r="AO338" s="344"/>
      <c r="AP338" s="344"/>
      <c r="AQ338" s="344"/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344"/>
      <c r="BC338" s="344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</row>
    <row r="339" spans="1:66" ht="15.75">
      <c r="A339" s="302" t="s">
        <v>750</v>
      </c>
      <c r="B339" s="293" t="s">
        <v>934</v>
      </c>
      <c r="C339" s="49">
        <f t="shared" si="26"/>
        <v>1583852</v>
      </c>
      <c r="D339" s="87">
        <f t="shared" si="27"/>
        <v>1583852</v>
      </c>
      <c r="E339" s="49">
        <v>1583852</v>
      </c>
      <c r="F339" s="62"/>
      <c r="G339" s="62"/>
      <c r="H339" s="62"/>
      <c r="I339" s="62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87"/>
      <c r="W339" s="49"/>
      <c r="X339" s="49"/>
      <c r="Y339" s="49"/>
      <c r="Z339" s="49"/>
      <c r="AA339" s="49"/>
      <c r="AB339" s="49"/>
      <c r="AC339" s="86"/>
      <c r="AD339" s="49"/>
      <c r="AE339" s="49"/>
      <c r="AF339" s="186"/>
      <c r="AJ339" s="3" t="s">
        <v>753</v>
      </c>
      <c r="AK339" s="3" t="s">
        <v>363</v>
      </c>
      <c r="AL339" s="344">
        <v>205399</v>
      </c>
      <c r="AM339" s="344"/>
      <c r="AN339" s="344"/>
      <c r="AO339" s="344"/>
      <c r="AP339" s="344"/>
      <c r="AQ339" s="344"/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344"/>
      <c r="BC339" s="344"/>
      <c r="BD339" s="344">
        <v>1</v>
      </c>
      <c r="BE339" s="344">
        <v>205399</v>
      </c>
      <c r="BF339" s="344"/>
      <c r="BG339" s="344"/>
      <c r="BH339" s="344"/>
      <c r="BI339" s="344"/>
      <c r="BJ339" s="344"/>
      <c r="BK339" s="344"/>
      <c r="BL339" s="344"/>
      <c r="BM339" s="344"/>
      <c r="BN339" s="344"/>
    </row>
    <row r="340" spans="1:66" ht="15.75">
      <c r="A340" s="302" t="s">
        <v>751</v>
      </c>
      <c r="B340" s="293" t="s">
        <v>361</v>
      </c>
      <c r="C340" s="49">
        <f t="shared" si="26"/>
        <v>2372220</v>
      </c>
      <c r="D340" s="87"/>
      <c r="E340" s="49"/>
      <c r="F340" s="49"/>
      <c r="G340" s="49"/>
      <c r="H340" s="49"/>
      <c r="I340" s="49"/>
      <c r="J340" s="49"/>
      <c r="K340" s="49"/>
      <c r="L340" s="49"/>
      <c r="M340" s="49" t="s">
        <v>510</v>
      </c>
      <c r="N340" s="49">
        <v>2372220</v>
      </c>
      <c r="O340" s="49"/>
      <c r="P340" s="49"/>
      <c r="Q340" s="49"/>
      <c r="R340" s="49"/>
      <c r="S340" s="49"/>
      <c r="T340" s="49"/>
      <c r="U340" s="49"/>
      <c r="V340" s="87"/>
      <c r="W340" s="49"/>
      <c r="X340" s="49"/>
      <c r="Y340" s="49"/>
      <c r="Z340" s="49"/>
      <c r="AA340" s="49"/>
      <c r="AB340" s="49"/>
      <c r="AC340" s="86"/>
      <c r="AD340" s="49"/>
      <c r="AE340" s="49"/>
      <c r="AF340" s="186"/>
      <c r="AJ340" s="3" t="s">
        <v>754</v>
      </c>
      <c r="AK340" s="3" t="s">
        <v>364</v>
      </c>
      <c r="AL340" s="344">
        <v>212453</v>
      </c>
      <c r="AM340" s="344">
        <v>212453</v>
      </c>
      <c r="AN340" s="344"/>
      <c r="AO340" s="344"/>
      <c r="AP340" s="344">
        <v>212453</v>
      </c>
      <c r="AQ340" s="344">
        <v>0</v>
      </c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344"/>
      <c r="BC340" s="344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</row>
    <row r="341" spans="1:66" ht="15.75">
      <c r="A341" s="302" t="s">
        <v>752</v>
      </c>
      <c r="B341" s="293" t="s">
        <v>362</v>
      </c>
      <c r="C341" s="49">
        <f t="shared" si="26"/>
        <v>1221930</v>
      </c>
      <c r="D341" s="87">
        <f t="shared" si="27"/>
        <v>1221930</v>
      </c>
      <c r="E341" s="49">
        <v>1221930</v>
      </c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87"/>
      <c r="W341" s="49"/>
      <c r="X341" s="49"/>
      <c r="Y341" s="49"/>
      <c r="Z341" s="49"/>
      <c r="AA341" s="49"/>
      <c r="AB341" s="49"/>
      <c r="AC341" s="86"/>
      <c r="AD341" s="49"/>
      <c r="AE341" s="49"/>
      <c r="AF341" s="186"/>
      <c r="AJ341" s="3" t="s">
        <v>755</v>
      </c>
      <c r="AK341" s="3" t="s">
        <v>365</v>
      </c>
      <c r="AL341" s="344">
        <v>618645</v>
      </c>
      <c r="AM341" s="344">
        <v>618645</v>
      </c>
      <c r="AN341" s="344"/>
      <c r="AO341" s="344"/>
      <c r="AP341" s="344">
        <v>64807</v>
      </c>
      <c r="AQ341" s="344">
        <v>553838</v>
      </c>
      <c r="AR341" s="344"/>
      <c r="AS341" s="344"/>
      <c r="AT341" s="344"/>
      <c r="AU341" s="344"/>
      <c r="AV341" s="344"/>
      <c r="AW341" s="344"/>
      <c r="AX341" s="344"/>
      <c r="AY341" s="344"/>
      <c r="AZ341" s="344"/>
      <c r="BA341" s="344"/>
      <c r="BB341" s="344"/>
      <c r="BC341" s="344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</row>
    <row r="342" spans="1:66" ht="15.75">
      <c r="A342" s="302" t="s">
        <v>753</v>
      </c>
      <c r="B342" s="293" t="s">
        <v>363</v>
      </c>
      <c r="C342" s="49">
        <f t="shared" si="26"/>
        <v>201267</v>
      </c>
      <c r="D342" s="87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>
        <v>1</v>
      </c>
      <c r="V342" s="86">
        <v>201267</v>
      </c>
      <c r="W342" s="49"/>
      <c r="X342" s="49"/>
      <c r="Y342" s="49"/>
      <c r="Z342" s="49"/>
      <c r="AA342" s="49"/>
      <c r="AB342" s="49"/>
      <c r="AC342" s="3"/>
      <c r="AD342" s="49"/>
      <c r="AE342" s="49"/>
      <c r="AF342" s="186"/>
      <c r="AJ342" s="3" t="s">
        <v>756</v>
      </c>
      <c r="AK342" s="3" t="s">
        <v>366</v>
      </c>
      <c r="AL342" s="344">
        <v>661535</v>
      </c>
      <c r="AM342" s="344">
        <v>661535</v>
      </c>
      <c r="AN342" s="344"/>
      <c r="AO342" s="344"/>
      <c r="AP342" s="344"/>
      <c r="AQ342" s="344">
        <v>661535</v>
      </c>
      <c r="AR342" s="344"/>
      <c r="AS342" s="344"/>
      <c r="AT342" s="344"/>
      <c r="AU342" s="344"/>
      <c r="AV342" s="344"/>
      <c r="AW342" s="344"/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</row>
    <row r="343" spans="1:66" ht="15.75">
      <c r="A343" s="302" t="s">
        <v>754</v>
      </c>
      <c r="B343" s="293" t="s">
        <v>364</v>
      </c>
      <c r="C343" s="191">
        <f t="shared" si="26"/>
        <v>1658324</v>
      </c>
      <c r="D343" s="87">
        <f t="shared" si="27"/>
        <v>1658324</v>
      </c>
      <c r="E343" s="49"/>
      <c r="F343" s="49"/>
      <c r="G343" s="49">
        <v>212453</v>
      </c>
      <c r="H343" s="49">
        <v>1445871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86"/>
      <c r="AD343" s="49"/>
      <c r="AE343" s="49"/>
      <c r="AF343" s="186"/>
      <c r="AJ343" s="3" t="s">
        <v>757</v>
      </c>
      <c r="AK343" s="3" t="s">
        <v>367</v>
      </c>
      <c r="AL343" s="344">
        <v>610314</v>
      </c>
      <c r="AM343" s="344">
        <v>610314</v>
      </c>
      <c r="AN343" s="344"/>
      <c r="AO343" s="344"/>
      <c r="AP343" s="344">
        <v>63269</v>
      </c>
      <c r="AQ343" s="344">
        <v>547045</v>
      </c>
      <c r="AR343" s="344"/>
      <c r="AS343" s="344"/>
      <c r="AT343" s="344"/>
      <c r="AU343" s="344"/>
      <c r="AV343" s="344"/>
      <c r="AW343" s="344"/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</row>
    <row r="344" spans="1:66" ht="15.75">
      <c r="A344" s="302" t="s">
        <v>755</v>
      </c>
      <c r="B344" s="293" t="s">
        <v>365</v>
      </c>
      <c r="C344" s="191">
        <f t="shared" si="26"/>
        <v>552130</v>
      </c>
      <c r="D344" s="87">
        <f t="shared" si="27"/>
        <v>552130</v>
      </c>
      <c r="E344" s="49"/>
      <c r="F344" s="49"/>
      <c r="G344" s="49">
        <v>64807</v>
      </c>
      <c r="H344" s="49">
        <v>487323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87"/>
      <c r="W344" s="49"/>
      <c r="X344" s="49"/>
      <c r="Y344" s="49"/>
      <c r="Z344" s="49"/>
      <c r="AA344" s="49"/>
      <c r="AB344" s="49"/>
      <c r="AC344" s="86"/>
      <c r="AD344" s="49"/>
      <c r="AE344" s="49"/>
      <c r="AF344" s="186"/>
      <c r="AJ344" s="3" t="s">
        <v>758</v>
      </c>
      <c r="AK344" s="3" t="s">
        <v>368</v>
      </c>
      <c r="AL344" s="344">
        <v>700379</v>
      </c>
      <c r="AM344" s="344">
        <v>700379</v>
      </c>
      <c r="AN344" s="344"/>
      <c r="AO344" s="344"/>
      <c r="AP344" s="344"/>
      <c r="AQ344" s="344">
        <v>700379</v>
      </c>
      <c r="AR344" s="344"/>
      <c r="AS344" s="344"/>
      <c r="AT344" s="344"/>
      <c r="AU344" s="344"/>
      <c r="AV344" s="344"/>
      <c r="AW344" s="344"/>
      <c r="AX344" s="344"/>
      <c r="AY344" s="344"/>
      <c r="AZ344" s="344"/>
      <c r="BA344" s="344"/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</row>
    <row r="345" spans="1:66" ht="15.75">
      <c r="A345" s="302" t="s">
        <v>756</v>
      </c>
      <c r="B345" s="293" t="s">
        <v>366</v>
      </c>
      <c r="C345" s="49">
        <f t="shared" si="26"/>
        <v>468098</v>
      </c>
      <c r="D345" s="87">
        <f t="shared" si="27"/>
        <v>468098</v>
      </c>
      <c r="E345" s="49"/>
      <c r="F345" s="49"/>
      <c r="G345" s="49"/>
      <c r="H345" s="50">
        <v>468098</v>
      </c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87"/>
      <c r="W345" s="49"/>
      <c r="X345" s="49"/>
      <c r="Y345" s="49"/>
      <c r="Z345" s="49"/>
      <c r="AA345" s="49"/>
      <c r="AB345" s="49"/>
      <c r="AC345" s="86"/>
      <c r="AD345" s="49"/>
      <c r="AE345" s="49"/>
      <c r="AF345" s="186"/>
      <c r="AJ345" s="3" t="s">
        <v>759</v>
      </c>
      <c r="AK345" s="3" t="s">
        <v>369</v>
      </c>
      <c r="AL345" s="344">
        <v>708000</v>
      </c>
      <c r="AM345" s="344">
        <v>708000</v>
      </c>
      <c r="AN345" s="344"/>
      <c r="AO345" s="344"/>
      <c r="AP345" s="344"/>
      <c r="AQ345" s="344">
        <v>708000</v>
      </c>
      <c r="AR345" s="344"/>
      <c r="AS345" s="344"/>
      <c r="AT345" s="344"/>
      <c r="AU345" s="344"/>
      <c r="AV345" s="344"/>
      <c r="AW345" s="344"/>
      <c r="AX345" s="344"/>
      <c r="AY345" s="344"/>
      <c r="AZ345" s="344"/>
      <c r="BA345" s="344"/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</row>
    <row r="346" spans="1:66" ht="15.75">
      <c r="A346" s="302" t="s">
        <v>757</v>
      </c>
      <c r="B346" s="293" t="s">
        <v>367</v>
      </c>
      <c r="C346" s="49">
        <f t="shared" si="26"/>
        <v>614153</v>
      </c>
      <c r="D346" s="87">
        <f t="shared" si="27"/>
        <v>614153</v>
      </c>
      <c r="E346" s="49"/>
      <c r="F346" s="49"/>
      <c r="G346" s="49">
        <v>64807</v>
      </c>
      <c r="H346" s="49">
        <v>549346</v>
      </c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87"/>
      <c r="W346" s="49"/>
      <c r="X346" s="49"/>
      <c r="Y346" s="49"/>
      <c r="Z346" s="49"/>
      <c r="AA346" s="49"/>
      <c r="AB346" s="49"/>
      <c r="AC346" s="86"/>
      <c r="AD346" s="49"/>
      <c r="AE346" s="49"/>
      <c r="AF346" s="186"/>
      <c r="AJ346" s="3" t="s">
        <v>760</v>
      </c>
      <c r="AK346" s="3" t="s">
        <v>935</v>
      </c>
      <c r="AL346" s="344">
        <v>1685303</v>
      </c>
      <c r="AM346" s="344">
        <v>1685303</v>
      </c>
      <c r="AN346" s="344">
        <v>1685303</v>
      </c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/>
      <c r="BA346" s="344"/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</row>
    <row r="347" spans="1:66" ht="15.75">
      <c r="A347" s="302" t="s">
        <v>758</v>
      </c>
      <c r="B347" s="293" t="s">
        <v>368</v>
      </c>
      <c r="C347" s="191">
        <f t="shared" si="26"/>
        <v>440299</v>
      </c>
      <c r="D347" s="87">
        <f t="shared" si="27"/>
        <v>440299</v>
      </c>
      <c r="E347" s="49"/>
      <c r="F347" s="49"/>
      <c r="G347" s="49"/>
      <c r="H347" s="50">
        <v>440299</v>
      </c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87"/>
      <c r="W347" s="49"/>
      <c r="X347" s="49"/>
      <c r="Y347" s="49"/>
      <c r="Z347" s="49"/>
      <c r="AA347" s="49"/>
      <c r="AB347" s="49"/>
      <c r="AC347" s="86"/>
      <c r="AD347" s="49"/>
      <c r="AE347" s="49"/>
      <c r="AF347" s="186"/>
      <c r="AJ347" s="3" t="s">
        <v>761</v>
      </c>
      <c r="AK347" s="3" t="s">
        <v>936</v>
      </c>
      <c r="AL347" s="344">
        <v>643516</v>
      </c>
      <c r="AM347" s="344">
        <v>643516</v>
      </c>
      <c r="AN347" s="344"/>
      <c r="AO347" s="344">
        <v>430940</v>
      </c>
      <c r="AP347" s="344">
        <v>212576</v>
      </c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</row>
    <row r="348" spans="1:66" ht="15.75">
      <c r="A348" s="302" t="s">
        <v>759</v>
      </c>
      <c r="B348" s="293" t="s">
        <v>369</v>
      </c>
      <c r="C348" s="49">
        <f t="shared" si="26"/>
        <v>708000</v>
      </c>
      <c r="D348" s="87">
        <f t="shared" si="27"/>
        <v>708000</v>
      </c>
      <c r="E348" s="49"/>
      <c r="F348" s="49"/>
      <c r="G348" s="49"/>
      <c r="H348" s="49">
        <v>708000</v>
      </c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87"/>
      <c r="W348" s="49"/>
      <c r="X348" s="49"/>
      <c r="Y348" s="49"/>
      <c r="Z348" s="49"/>
      <c r="AA348" s="49"/>
      <c r="AB348" s="49"/>
      <c r="AC348" s="86"/>
      <c r="AD348" s="49"/>
      <c r="AE348" s="49"/>
      <c r="AF348" s="186"/>
      <c r="AJ348" s="3" t="s">
        <v>762</v>
      </c>
      <c r="AK348" s="3" t="s">
        <v>937</v>
      </c>
      <c r="AL348" s="344">
        <v>3816236</v>
      </c>
      <c r="AM348" s="344">
        <v>3816236</v>
      </c>
      <c r="AN348" s="344"/>
      <c r="AO348" s="344"/>
      <c r="AP348" s="344"/>
      <c r="AQ348" s="344">
        <v>3816236</v>
      </c>
      <c r="AR348" s="344"/>
      <c r="AS348" s="344"/>
      <c r="AT348" s="344"/>
      <c r="AU348" s="344"/>
      <c r="AV348" s="344"/>
      <c r="AW348" s="344"/>
      <c r="AX348" s="344"/>
      <c r="AY348" s="344"/>
      <c r="AZ348" s="344"/>
      <c r="BA348" s="344"/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</row>
    <row r="349" spans="1:66" ht="15.75">
      <c r="A349" s="302" t="s">
        <v>760</v>
      </c>
      <c r="B349" s="293" t="s">
        <v>935</v>
      </c>
      <c r="C349" s="49">
        <f t="shared" si="26"/>
        <v>1730288</v>
      </c>
      <c r="D349" s="87">
        <f t="shared" si="27"/>
        <v>1730288</v>
      </c>
      <c r="E349" s="49">
        <v>1730288</v>
      </c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87"/>
      <c r="W349" s="49"/>
      <c r="X349" s="49"/>
      <c r="Y349" s="49"/>
      <c r="Z349" s="49"/>
      <c r="AA349" s="49"/>
      <c r="AB349" s="49"/>
      <c r="AC349" s="86"/>
      <c r="AD349" s="49"/>
      <c r="AE349" s="49"/>
      <c r="AF349" s="186"/>
      <c r="AJ349" s="3" t="s">
        <v>763</v>
      </c>
      <c r="AK349" s="3" t="s">
        <v>370</v>
      </c>
      <c r="AL349" s="344">
        <v>4030174</v>
      </c>
      <c r="AM349" s="344">
        <v>4030174</v>
      </c>
      <c r="AN349" s="344"/>
      <c r="AO349" s="344">
        <v>460150</v>
      </c>
      <c r="AP349" s="344">
        <v>374802</v>
      </c>
      <c r="AQ349" s="344">
        <v>3195222</v>
      </c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</row>
    <row r="350" spans="1:66" ht="15.75">
      <c r="A350" s="302" t="s">
        <v>761</v>
      </c>
      <c r="B350" s="293" t="s">
        <v>936</v>
      </c>
      <c r="C350" s="191">
        <f t="shared" si="26"/>
        <v>720485</v>
      </c>
      <c r="D350" s="87">
        <f t="shared" si="27"/>
        <v>720485</v>
      </c>
      <c r="E350" s="49"/>
      <c r="F350" s="49">
        <v>440485</v>
      </c>
      <c r="G350" s="49">
        <v>280000</v>
      </c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87"/>
      <c r="W350" s="49"/>
      <c r="X350" s="49"/>
      <c r="Y350" s="49"/>
      <c r="Z350" s="49"/>
      <c r="AA350" s="49"/>
      <c r="AB350" s="49"/>
      <c r="AC350" s="86"/>
      <c r="AD350" s="49"/>
      <c r="AE350" s="49"/>
      <c r="AF350" s="186"/>
      <c r="AJ350" s="3" t="s">
        <v>764</v>
      </c>
      <c r="AK350" s="3" t="s">
        <v>938</v>
      </c>
      <c r="AL350" s="344">
        <v>3000783</v>
      </c>
      <c r="AM350" s="344">
        <v>3000783</v>
      </c>
      <c r="AN350" s="344"/>
      <c r="AO350" s="344"/>
      <c r="AP350" s="344"/>
      <c r="AQ350" s="344">
        <v>3000783</v>
      </c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</row>
    <row r="351" spans="1:66" ht="15.75">
      <c r="A351" s="302" t="s">
        <v>762</v>
      </c>
      <c r="B351" s="293" t="s">
        <v>937</v>
      </c>
      <c r="C351" s="49">
        <f t="shared" si="26"/>
        <v>3816236</v>
      </c>
      <c r="D351" s="87">
        <f t="shared" si="27"/>
        <v>3816236</v>
      </c>
      <c r="E351" s="49"/>
      <c r="F351" s="49"/>
      <c r="G351" s="49"/>
      <c r="H351" s="49">
        <v>3816236</v>
      </c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87"/>
      <c r="W351" s="49"/>
      <c r="X351" s="49"/>
      <c r="Y351" s="49"/>
      <c r="Z351" s="49"/>
      <c r="AA351" s="49"/>
      <c r="AB351" s="49"/>
      <c r="AC351" s="86"/>
      <c r="AD351" s="49"/>
      <c r="AE351" s="49"/>
      <c r="AF351" s="186"/>
      <c r="AJ351" s="3" t="s">
        <v>765</v>
      </c>
      <c r="AK351" s="3" t="s">
        <v>371</v>
      </c>
      <c r="AL351" s="344">
        <v>1444470</v>
      </c>
      <c r="AM351" s="344"/>
      <c r="AN351" s="344"/>
      <c r="AO351" s="344"/>
      <c r="AP351" s="344"/>
      <c r="AQ351" s="344"/>
      <c r="AR351" s="344"/>
      <c r="AS351" s="344"/>
      <c r="AT351" s="344"/>
      <c r="AU351" s="344"/>
      <c r="AV351" s="344">
        <v>940</v>
      </c>
      <c r="AW351" s="344">
        <v>1444470</v>
      </c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</row>
    <row r="352" spans="1:66" ht="15.75">
      <c r="A352" s="302" t="s">
        <v>763</v>
      </c>
      <c r="B352" s="293" t="s">
        <v>370</v>
      </c>
      <c r="C352" s="191">
        <f t="shared" si="26"/>
        <v>4695222</v>
      </c>
      <c r="D352" s="87">
        <f t="shared" si="27"/>
        <v>4695222</v>
      </c>
      <c r="E352" s="49"/>
      <c r="F352" s="49">
        <v>750000</v>
      </c>
      <c r="G352" s="49">
        <v>750000</v>
      </c>
      <c r="H352" s="49">
        <v>3195222</v>
      </c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87"/>
      <c r="W352" s="49"/>
      <c r="X352" s="49"/>
      <c r="Y352" s="49"/>
      <c r="Z352" s="49"/>
      <c r="AA352" s="49"/>
      <c r="AB352" s="49"/>
      <c r="AC352" s="86"/>
      <c r="AD352" s="49"/>
      <c r="AE352" s="49"/>
      <c r="AF352" s="186"/>
      <c r="AJ352" s="3" t="s">
        <v>766</v>
      </c>
      <c r="AK352" s="3" t="s">
        <v>501</v>
      </c>
      <c r="AL352" s="344">
        <v>1289549</v>
      </c>
      <c r="AM352" s="344"/>
      <c r="AN352" s="344"/>
      <c r="AO352" s="344"/>
      <c r="AP352" s="344"/>
      <c r="AQ352" s="344"/>
      <c r="AR352" s="344"/>
      <c r="AS352" s="344"/>
      <c r="AT352" s="344"/>
      <c r="AU352" s="344"/>
      <c r="AV352" s="344">
        <v>1279</v>
      </c>
      <c r="AW352" s="344">
        <v>1289549</v>
      </c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</row>
    <row r="353" spans="1:66" ht="15.75">
      <c r="A353" s="302" t="s">
        <v>764</v>
      </c>
      <c r="B353" s="293" t="s">
        <v>938</v>
      </c>
      <c r="C353" s="49">
        <f t="shared" si="26"/>
        <v>3000783</v>
      </c>
      <c r="D353" s="87">
        <f t="shared" si="27"/>
        <v>3000783</v>
      </c>
      <c r="E353" s="49"/>
      <c r="F353" s="49"/>
      <c r="G353" s="49"/>
      <c r="H353" s="49">
        <v>3000783</v>
      </c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87"/>
      <c r="W353" s="49"/>
      <c r="X353" s="49"/>
      <c r="Y353" s="49"/>
      <c r="Z353" s="49"/>
      <c r="AA353" s="49"/>
      <c r="AB353" s="49"/>
      <c r="AC353" s="86"/>
      <c r="AD353" s="49"/>
      <c r="AE353" s="49"/>
      <c r="AF353" s="186"/>
      <c r="AJ353" s="3" t="s">
        <v>767</v>
      </c>
      <c r="AK353" s="3" t="s">
        <v>502</v>
      </c>
      <c r="AL353" s="344">
        <v>1200841</v>
      </c>
      <c r="AM353" s="344"/>
      <c r="AN353" s="344"/>
      <c r="AO353" s="344"/>
      <c r="AP353" s="344"/>
      <c r="AQ353" s="344"/>
      <c r="AR353" s="344"/>
      <c r="AS353" s="344"/>
      <c r="AT353" s="344"/>
      <c r="AU353" s="344"/>
      <c r="AV353" s="344">
        <v>1528.8</v>
      </c>
      <c r="AW353" s="344">
        <v>1200841</v>
      </c>
      <c r="AX353" s="344"/>
      <c r="AY353" s="344"/>
      <c r="AZ353" s="344"/>
      <c r="BA353" s="344"/>
      <c r="BB353" s="344"/>
      <c r="BC353" s="344"/>
      <c r="BD353" s="344"/>
      <c r="BE353" s="344"/>
      <c r="BF353" s="344"/>
      <c r="BG353" s="344"/>
      <c r="BH353" s="344"/>
      <c r="BI353" s="344"/>
      <c r="BJ353" s="344"/>
      <c r="BK353" s="344"/>
      <c r="BL353" s="344"/>
      <c r="BM353" s="344"/>
      <c r="BN353" s="344"/>
    </row>
    <row r="354" spans="1:66" ht="15.75">
      <c r="A354" s="302" t="s">
        <v>765</v>
      </c>
      <c r="B354" s="293" t="s">
        <v>371</v>
      </c>
      <c r="C354" s="49">
        <f t="shared" si="26"/>
        <v>1655247</v>
      </c>
      <c r="D354" s="87"/>
      <c r="E354" s="49"/>
      <c r="F354" s="49"/>
      <c r="G354" s="49"/>
      <c r="H354" s="49"/>
      <c r="I354" s="49"/>
      <c r="J354" s="49"/>
      <c r="K354" s="49"/>
      <c r="L354" s="49"/>
      <c r="M354" s="49">
        <v>940</v>
      </c>
      <c r="N354" s="49">
        <v>1655247</v>
      </c>
      <c r="O354" s="49"/>
      <c r="P354" s="49"/>
      <c r="Q354" s="49"/>
      <c r="R354" s="49"/>
      <c r="S354" s="49"/>
      <c r="T354" s="49"/>
      <c r="U354" s="49"/>
      <c r="V354" s="87"/>
      <c r="W354" s="49"/>
      <c r="X354" s="49"/>
      <c r="Y354" s="49"/>
      <c r="Z354" s="49"/>
      <c r="AA354" s="49"/>
      <c r="AB354" s="49"/>
      <c r="AC354" s="86"/>
      <c r="AD354" s="49"/>
      <c r="AE354" s="49"/>
      <c r="AF354" s="186"/>
      <c r="AJ354" s="3" t="s">
        <v>768</v>
      </c>
      <c r="AK354" s="3" t="s">
        <v>500</v>
      </c>
      <c r="AL354" s="344">
        <v>2720610</v>
      </c>
      <c r="AM354" s="344">
        <v>1126603</v>
      </c>
      <c r="AN354" s="344">
        <v>1126603</v>
      </c>
      <c r="AO354" s="344"/>
      <c r="AP354" s="344"/>
      <c r="AQ354" s="344"/>
      <c r="AR354" s="344"/>
      <c r="AS354" s="344"/>
      <c r="AT354" s="344"/>
      <c r="AU354" s="344"/>
      <c r="AV354" s="344"/>
      <c r="AW354" s="344"/>
      <c r="AX354" s="344"/>
      <c r="AY354" s="344"/>
      <c r="AZ354" s="344">
        <v>1460</v>
      </c>
      <c r="BA354" s="344">
        <v>1594007</v>
      </c>
      <c r="BB354" s="344"/>
      <c r="BC354" s="344"/>
      <c r="BD354" s="344"/>
      <c r="BE354" s="344"/>
      <c r="BF354" s="344"/>
      <c r="BG354" s="344"/>
      <c r="BH354" s="344"/>
      <c r="BI354" s="344"/>
      <c r="BJ354" s="344"/>
      <c r="BK354" s="344"/>
      <c r="BL354" s="344"/>
      <c r="BM354" s="344"/>
      <c r="BN354" s="344"/>
    </row>
    <row r="355" spans="1:66" ht="15.75">
      <c r="A355" s="302" t="s">
        <v>766</v>
      </c>
      <c r="B355" s="293" t="s">
        <v>501</v>
      </c>
      <c r="C355" s="191">
        <f t="shared" si="26"/>
        <v>1302870</v>
      </c>
      <c r="D355" s="87"/>
      <c r="E355" s="49"/>
      <c r="F355" s="49"/>
      <c r="G355" s="49"/>
      <c r="H355" s="49"/>
      <c r="I355" s="49"/>
      <c r="J355" s="49"/>
      <c r="K355" s="49"/>
      <c r="L355" s="49"/>
      <c r="M355" s="49">
        <v>1279</v>
      </c>
      <c r="N355" s="191">
        <v>1302870</v>
      </c>
      <c r="O355" s="49"/>
      <c r="P355" s="49"/>
      <c r="Q355" s="49"/>
      <c r="R355" s="49"/>
      <c r="S355" s="49"/>
      <c r="T355" s="49"/>
      <c r="U355" s="49"/>
      <c r="V355" s="87"/>
      <c r="W355" s="49"/>
      <c r="X355" s="49"/>
      <c r="Y355" s="49"/>
      <c r="Z355" s="49"/>
      <c r="AA355" s="49"/>
      <c r="AB355" s="49"/>
      <c r="AC355" s="86"/>
      <c r="AD355" s="49"/>
      <c r="AE355" s="49"/>
      <c r="AF355" s="186"/>
      <c r="AJ355" s="3" t="s">
        <v>769</v>
      </c>
      <c r="AK355" s="3" t="s">
        <v>372</v>
      </c>
      <c r="AL355" s="344">
        <v>458428</v>
      </c>
      <c r="AM355" s="344">
        <v>252648</v>
      </c>
      <c r="AN355" s="344">
        <v>252648</v>
      </c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44">
        <v>575</v>
      </c>
      <c r="BA355" s="344">
        <v>205780</v>
      </c>
      <c r="BB355" s="344"/>
      <c r="BC355" s="344"/>
      <c r="BD355" s="344"/>
      <c r="BE355" s="344"/>
      <c r="BF355" s="344"/>
      <c r="BG355" s="344"/>
      <c r="BH355" s="344"/>
      <c r="BI355" s="344"/>
      <c r="BJ355" s="344"/>
      <c r="BK355" s="344"/>
      <c r="BL355" s="344"/>
      <c r="BM355" s="344"/>
      <c r="BN355" s="344"/>
    </row>
    <row r="356" spans="1:66" ht="15.75">
      <c r="A356" s="302" t="s">
        <v>767</v>
      </c>
      <c r="B356" s="293" t="s">
        <v>502</v>
      </c>
      <c r="C356" s="49">
        <f t="shared" si="26"/>
        <v>1245666</v>
      </c>
      <c r="D356" s="87"/>
      <c r="E356" s="49"/>
      <c r="F356" s="49"/>
      <c r="G356" s="49"/>
      <c r="H356" s="49"/>
      <c r="I356" s="49"/>
      <c r="J356" s="49"/>
      <c r="K356" s="49"/>
      <c r="L356" s="49"/>
      <c r="M356" s="49">
        <v>1528.8</v>
      </c>
      <c r="N356" s="49">
        <v>1245666</v>
      </c>
      <c r="O356" s="49"/>
      <c r="P356" s="49"/>
      <c r="Q356" s="49"/>
      <c r="R356" s="49"/>
      <c r="S356" s="49"/>
      <c r="T356" s="49"/>
      <c r="U356" s="49"/>
      <c r="V356" s="87"/>
      <c r="W356" s="49"/>
      <c r="X356" s="49"/>
      <c r="Y356" s="49"/>
      <c r="Z356" s="49"/>
      <c r="AA356" s="49"/>
      <c r="AB356" s="49"/>
      <c r="AC356" s="86"/>
      <c r="AD356" s="49"/>
      <c r="AE356" s="49"/>
      <c r="AF356" s="186"/>
      <c r="AJ356" s="3" t="s">
        <v>770</v>
      </c>
      <c r="AK356" s="3" t="s">
        <v>373</v>
      </c>
      <c r="AL356" s="344">
        <v>564259</v>
      </c>
      <c r="AM356" s="344">
        <v>252648</v>
      </c>
      <c r="AN356" s="344">
        <v>252648</v>
      </c>
      <c r="AO356" s="344"/>
      <c r="AP356" s="344"/>
      <c r="AQ356" s="344"/>
      <c r="AR356" s="344"/>
      <c r="AS356" s="344"/>
      <c r="AT356" s="344"/>
      <c r="AU356" s="344"/>
      <c r="AV356" s="344"/>
      <c r="AW356" s="344"/>
      <c r="AX356" s="344"/>
      <c r="AY356" s="344"/>
      <c r="AZ356" s="344">
        <v>588</v>
      </c>
      <c r="BA356" s="344">
        <v>311611</v>
      </c>
      <c r="BB356" s="344"/>
      <c r="BC356" s="344"/>
      <c r="BD356" s="344"/>
      <c r="BE356" s="344"/>
      <c r="BF356" s="344"/>
      <c r="BG356" s="344"/>
      <c r="BH356" s="344"/>
      <c r="BI356" s="344"/>
      <c r="BJ356" s="344"/>
      <c r="BK356" s="344"/>
      <c r="BL356" s="344"/>
      <c r="BM356" s="344"/>
      <c r="BN356" s="344"/>
    </row>
    <row r="357" spans="1:66" ht="15.75">
      <c r="A357" s="302" t="s">
        <v>768</v>
      </c>
      <c r="B357" s="293" t="s">
        <v>500</v>
      </c>
      <c r="C357" s="191">
        <f t="shared" si="26"/>
        <v>3400000</v>
      </c>
      <c r="D357" s="87">
        <f t="shared" si="27"/>
        <v>1200000</v>
      </c>
      <c r="E357" s="191">
        <v>1200000</v>
      </c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>
        <v>1460</v>
      </c>
      <c r="R357" s="191">
        <v>2200000</v>
      </c>
      <c r="S357" s="49"/>
      <c r="T357" s="49"/>
      <c r="U357" s="49"/>
      <c r="V357" s="87"/>
      <c r="W357" s="49"/>
      <c r="X357" s="49"/>
      <c r="Y357" s="49"/>
      <c r="Z357" s="49"/>
      <c r="AA357" s="49"/>
      <c r="AB357" s="49"/>
      <c r="AC357" s="86"/>
      <c r="AD357" s="49"/>
      <c r="AE357" s="49"/>
      <c r="AF357" s="186"/>
      <c r="AJ357" s="3" t="s">
        <v>771</v>
      </c>
      <c r="AK357" s="3" t="s">
        <v>374</v>
      </c>
      <c r="AL357" s="344">
        <v>245200</v>
      </c>
      <c r="AM357" s="344">
        <v>245200</v>
      </c>
      <c r="AN357" s="344"/>
      <c r="AO357" s="344">
        <v>0</v>
      </c>
      <c r="AP357" s="344">
        <v>245200</v>
      </c>
      <c r="AQ357" s="344"/>
      <c r="AR357" s="344"/>
      <c r="AS357" s="344"/>
      <c r="AT357" s="344"/>
      <c r="AU357" s="344"/>
      <c r="AV357" s="344"/>
      <c r="AW357" s="344"/>
      <c r="AX357" s="344"/>
      <c r="AY357" s="344"/>
      <c r="AZ357" s="344"/>
      <c r="BA357" s="344"/>
      <c r="BB357" s="344"/>
      <c r="BC357" s="344"/>
      <c r="BD357" s="344"/>
      <c r="BE357" s="344"/>
      <c r="BF357" s="344"/>
      <c r="BG357" s="344"/>
      <c r="BH357" s="344"/>
      <c r="BI357" s="344"/>
      <c r="BJ357" s="344"/>
      <c r="BK357" s="344"/>
      <c r="BL357" s="344"/>
      <c r="BM357" s="344"/>
      <c r="BN357" s="344"/>
    </row>
    <row r="358" spans="1:66" ht="15.75">
      <c r="A358" s="302" t="s">
        <v>769</v>
      </c>
      <c r="B358" s="293" t="s">
        <v>372</v>
      </c>
      <c r="C358" s="49">
        <f t="shared" si="26"/>
        <v>474104</v>
      </c>
      <c r="D358" s="87">
        <f t="shared" si="27"/>
        <v>282028</v>
      </c>
      <c r="E358" s="49">
        <v>282028</v>
      </c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62">
        <v>575</v>
      </c>
      <c r="R358" s="62">
        <v>192076</v>
      </c>
      <c r="S358" s="49"/>
      <c r="T358" s="49"/>
      <c r="U358" s="49"/>
      <c r="V358" s="87"/>
      <c r="W358" s="49"/>
      <c r="X358" s="49"/>
      <c r="Y358" s="49"/>
      <c r="Z358" s="49"/>
      <c r="AA358" s="49"/>
      <c r="AB358" s="49"/>
      <c r="AC358" s="86"/>
      <c r="AD358" s="49"/>
      <c r="AE358" s="49"/>
      <c r="AF358" s="186"/>
      <c r="AJ358" s="3" t="s">
        <v>772</v>
      </c>
      <c r="AK358" s="3" t="s">
        <v>375</v>
      </c>
      <c r="AL358" s="344">
        <v>1114332</v>
      </c>
      <c r="AM358" s="344"/>
      <c r="AN358" s="344"/>
      <c r="AO358" s="344"/>
      <c r="AP358" s="344"/>
      <c r="AQ358" s="344"/>
      <c r="AR358" s="344"/>
      <c r="AS358" s="344"/>
      <c r="AT358" s="344"/>
      <c r="AU358" s="344"/>
      <c r="AV358" s="344">
        <v>571</v>
      </c>
      <c r="AW358" s="344">
        <v>840602</v>
      </c>
      <c r="AX358" s="344"/>
      <c r="AY358" s="344"/>
      <c r="AZ358" s="344">
        <v>711</v>
      </c>
      <c r="BA358" s="344">
        <v>273730</v>
      </c>
      <c r="BB358" s="344"/>
      <c r="BC358" s="344"/>
      <c r="BD358" s="344"/>
      <c r="BE358" s="344"/>
      <c r="BF358" s="344"/>
      <c r="BG358" s="344"/>
      <c r="BH358" s="344"/>
      <c r="BI358" s="344"/>
      <c r="BJ358" s="344"/>
      <c r="BK358" s="344"/>
      <c r="BL358" s="344"/>
      <c r="BM358" s="344"/>
      <c r="BN358" s="344"/>
    </row>
    <row r="359" spans="1:66" ht="15.75">
      <c r="A359" s="302" t="s">
        <v>770</v>
      </c>
      <c r="B359" s="293" t="s">
        <v>373</v>
      </c>
      <c r="C359" s="49">
        <f t="shared" si="26"/>
        <v>485336</v>
      </c>
      <c r="D359" s="87">
        <f t="shared" si="27"/>
        <v>282028</v>
      </c>
      <c r="E359" s="49">
        <v>282028</v>
      </c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62">
        <v>588</v>
      </c>
      <c r="R359" s="62">
        <v>203308</v>
      </c>
      <c r="S359" s="49"/>
      <c r="T359" s="49"/>
      <c r="U359" s="49"/>
      <c r="V359" s="87"/>
      <c r="W359" s="49"/>
      <c r="X359" s="49"/>
      <c r="Y359" s="49"/>
      <c r="Z359" s="49"/>
      <c r="AA359" s="49"/>
      <c r="AB359" s="49"/>
      <c r="AC359" s="86"/>
      <c r="AD359" s="49"/>
      <c r="AE359" s="49"/>
      <c r="AF359" s="186"/>
      <c r="AJ359" s="3" t="s">
        <v>773</v>
      </c>
      <c r="AK359" s="3" t="s">
        <v>939</v>
      </c>
      <c r="AL359" s="344">
        <v>479369</v>
      </c>
      <c r="AM359" s="344">
        <v>479369</v>
      </c>
      <c r="AN359" s="344">
        <v>479369</v>
      </c>
      <c r="AO359" s="344"/>
      <c r="AP359" s="344"/>
      <c r="AQ359" s="344"/>
      <c r="AR359" s="344"/>
      <c r="AS359" s="344"/>
      <c r="AT359" s="344"/>
      <c r="AU359" s="344"/>
      <c r="AV359" s="344"/>
      <c r="AW359" s="344"/>
      <c r="AX359" s="344"/>
      <c r="AY359" s="344"/>
      <c r="AZ359" s="344"/>
      <c r="BA359" s="344"/>
      <c r="BB359" s="344"/>
      <c r="BC359" s="344"/>
      <c r="BD359" s="344"/>
      <c r="BE359" s="344"/>
      <c r="BF359" s="344"/>
      <c r="BG359" s="344"/>
      <c r="BH359" s="344"/>
      <c r="BI359" s="344"/>
      <c r="BJ359" s="344"/>
      <c r="BK359" s="344"/>
      <c r="BL359" s="344"/>
      <c r="BM359" s="344"/>
      <c r="BN359" s="344"/>
    </row>
    <row r="360" spans="1:66" ht="15.75">
      <c r="A360" s="302" t="s">
        <v>771</v>
      </c>
      <c r="B360" s="293" t="s">
        <v>374</v>
      </c>
      <c r="C360" s="191">
        <f t="shared" si="26"/>
        <v>166861</v>
      </c>
      <c r="D360" s="87">
        <f t="shared" si="27"/>
        <v>166861</v>
      </c>
      <c r="E360" s="49"/>
      <c r="F360" s="49">
        <v>0</v>
      </c>
      <c r="G360" s="49">
        <v>166861</v>
      </c>
      <c r="H360" s="49"/>
      <c r="I360" s="49"/>
      <c r="J360" s="49"/>
      <c r="K360" s="49"/>
      <c r="L360" s="49"/>
      <c r="M360" s="49"/>
      <c r="N360" s="49"/>
      <c r="O360" s="49"/>
      <c r="P360" s="49"/>
      <c r="Q360" s="62"/>
      <c r="R360" s="62"/>
      <c r="S360" s="49"/>
      <c r="T360" s="49"/>
      <c r="U360" s="49"/>
      <c r="V360" s="87"/>
      <c r="W360" s="49"/>
      <c r="X360" s="49"/>
      <c r="Y360" s="49"/>
      <c r="Z360" s="49"/>
      <c r="AA360" s="49"/>
      <c r="AB360" s="49"/>
      <c r="AC360" s="86"/>
      <c r="AD360" s="49"/>
      <c r="AE360" s="49"/>
      <c r="AF360" s="186"/>
      <c r="AJ360" s="3" t="s">
        <v>774</v>
      </c>
      <c r="AK360" s="3" t="s">
        <v>940</v>
      </c>
      <c r="AL360" s="344">
        <v>4639158.1</v>
      </c>
      <c r="AM360" s="344">
        <v>1653722</v>
      </c>
      <c r="AN360" s="344">
        <v>1515621</v>
      </c>
      <c r="AO360" s="344"/>
      <c r="AP360" s="344"/>
      <c r="AQ360" s="344"/>
      <c r="AR360" s="344"/>
      <c r="AS360" s="344">
        <v>138101</v>
      </c>
      <c r="AT360" s="344"/>
      <c r="AU360" s="344"/>
      <c r="AV360" s="344"/>
      <c r="AW360" s="344"/>
      <c r="AX360" s="344"/>
      <c r="AY360" s="344"/>
      <c r="AZ360" s="344">
        <v>1080</v>
      </c>
      <c r="BA360" s="344">
        <v>2985436.1</v>
      </c>
      <c r="BB360" s="344"/>
      <c r="BC360" s="344"/>
      <c r="BD360" s="344"/>
      <c r="BE360" s="344"/>
      <c r="BF360" s="344"/>
      <c r="BG360" s="344"/>
      <c r="BH360" s="344"/>
      <c r="BI360" s="344"/>
      <c r="BJ360" s="344"/>
      <c r="BK360" s="344"/>
      <c r="BL360" s="344"/>
      <c r="BM360" s="344"/>
      <c r="BN360" s="344"/>
    </row>
    <row r="361" spans="1:66" ht="15.75">
      <c r="A361" s="302" t="s">
        <v>772</v>
      </c>
      <c r="B361" s="293" t="s">
        <v>375</v>
      </c>
      <c r="C361" s="49">
        <f t="shared" si="26"/>
        <v>1376159</v>
      </c>
      <c r="D361" s="87"/>
      <c r="E361" s="49"/>
      <c r="F361" s="49"/>
      <c r="G361" s="49"/>
      <c r="H361" s="49"/>
      <c r="I361" s="49"/>
      <c r="J361" s="49"/>
      <c r="K361" s="49"/>
      <c r="L361" s="49"/>
      <c r="M361" s="49">
        <v>571</v>
      </c>
      <c r="N361" s="49">
        <v>1206587</v>
      </c>
      <c r="O361" s="49"/>
      <c r="P361" s="49"/>
      <c r="Q361" s="62">
        <v>711</v>
      </c>
      <c r="R361" s="62">
        <v>169572</v>
      </c>
      <c r="S361" s="49"/>
      <c r="T361" s="49"/>
      <c r="U361" s="49"/>
      <c r="V361" s="87"/>
      <c r="W361" s="49"/>
      <c r="X361" s="49"/>
      <c r="Y361" s="49"/>
      <c r="Z361" s="49"/>
      <c r="AA361" s="49"/>
      <c r="AB361" s="49"/>
      <c r="AC361" s="86"/>
      <c r="AD361" s="49"/>
      <c r="AE361" s="49"/>
      <c r="AF361" s="186"/>
      <c r="AJ361" s="3" t="s">
        <v>775</v>
      </c>
      <c r="AK361" s="3" t="s">
        <v>499</v>
      </c>
      <c r="AL361" s="344">
        <v>270401</v>
      </c>
      <c r="AM361" s="344">
        <v>270401</v>
      </c>
      <c r="AN361" s="344">
        <v>270401</v>
      </c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</row>
    <row r="362" spans="1:66" ht="15.75">
      <c r="A362" s="302" t="s">
        <v>773</v>
      </c>
      <c r="B362" s="293" t="s">
        <v>939</v>
      </c>
      <c r="C362" s="49">
        <f t="shared" si="26"/>
        <v>530794</v>
      </c>
      <c r="D362" s="87">
        <f t="shared" si="27"/>
        <v>530794</v>
      </c>
      <c r="E362" s="49">
        <v>530794</v>
      </c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87"/>
      <c r="W362" s="49"/>
      <c r="X362" s="49"/>
      <c r="Y362" s="49"/>
      <c r="Z362" s="49"/>
      <c r="AA362" s="49"/>
      <c r="AB362" s="49"/>
      <c r="AC362" s="86"/>
      <c r="AD362" s="49"/>
      <c r="AE362" s="49"/>
      <c r="AF362" s="186"/>
      <c r="AJ362" s="3" t="s">
        <v>776</v>
      </c>
      <c r="AK362" s="3" t="s">
        <v>941</v>
      </c>
      <c r="AL362" s="344">
        <v>599315</v>
      </c>
      <c r="AM362" s="344">
        <v>599315</v>
      </c>
      <c r="AN362" s="344">
        <v>599315</v>
      </c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</row>
    <row r="363" spans="1:65" ht="15.75">
      <c r="A363" s="302" t="s">
        <v>774</v>
      </c>
      <c r="B363" s="293" t="s">
        <v>940</v>
      </c>
      <c r="C363" s="49">
        <f t="shared" si="26"/>
        <v>5428607</v>
      </c>
      <c r="D363" s="87">
        <f t="shared" si="27"/>
        <v>2070429</v>
      </c>
      <c r="E363" s="62">
        <v>1570429</v>
      </c>
      <c r="F363" s="62"/>
      <c r="G363" s="62"/>
      <c r="H363" s="62"/>
      <c r="I363" s="62"/>
      <c r="J363" s="49">
        <v>500000</v>
      </c>
      <c r="K363" s="49"/>
      <c r="L363" s="49"/>
      <c r="M363" s="49"/>
      <c r="N363" s="49"/>
      <c r="O363" s="49"/>
      <c r="P363" s="49"/>
      <c r="Q363" s="49">
        <v>1080</v>
      </c>
      <c r="R363" s="49">
        <v>3358178</v>
      </c>
      <c r="S363" s="49"/>
      <c r="T363" s="49"/>
      <c r="U363" s="49"/>
      <c r="V363" s="87"/>
      <c r="W363" s="49"/>
      <c r="X363" s="49"/>
      <c r="Y363" s="49"/>
      <c r="Z363" s="49"/>
      <c r="AA363" s="49"/>
      <c r="AB363" s="49"/>
      <c r="AC363" s="86"/>
      <c r="AD363" s="49"/>
      <c r="AE363" s="49"/>
      <c r="AF363" s="186"/>
      <c r="AJ363" s="3" t="s">
        <v>85</v>
      </c>
      <c r="AL363" s="344">
        <v>263775553</v>
      </c>
      <c r="AM363" s="344">
        <v>160494449</v>
      </c>
      <c r="AN363" s="344">
        <v>43384150</v>
      </c>
      <c r="AO363" s="344">
        <v>20146431</v>
      </c>
      <c r="AP363" s="344">
        <v>13075835</v>
      </c>
      <c r="AQ363" s="344">
        <v>79582040</v>
      </c>
      <c r="AR363" s="344">
        <v>3805993</v>
      </c>
      <c r="AS363" s="344">
        <v>500000</v>
      </c>
      <c r="AT363" s="344">
        <v>4</v>
      </c>
      <c r="AU363" s="344">
        <v>7985495</v>
      </c>
      <c r="AV363" s="344">
        <v>52629.13999999999</v>
      </c>
      <c r="AW363" s="344">
        <v>67287344</v>
      </c>
      <c r="AX363" s="344">
        <v>70</v>
      </c>
      <c r="AY363" s="344">
        <v>336789</v>
      </c>
      <c r="AZ363" s="344">
        <v>24791.8</v>
      </c>
      <c r="BA363" s="344">
        <v>26376428</v>
      </c>
      <c r="BB363" s="344">
        <v>96</v>
      </c>
      <c r="BC363" s="344">
        <v>443262</v>
      </c>
      <c r="BD363" s="344">
        <v>3</v>
      </c>
      <c r="BE363" s="344">
        <v>205574</v>
      </c>
      <c r="BF363" s="344">
        <v>0</v>
      </c>
      <c r="BG363" s="344">
        <v>0</v>
      </c>
      <c r="BH363" s="344">
        <v>0</v>
      </c>
      <c r="BI363" s="344">
        <v>0</v>
      </c>
      <c r="BJ363" s="344">
        <v>0</v>
      </c>
      <c r="BK363" s="344">
        <v>0</v>
      </c>
      <c r="BL363" s="344">
        <v>646212</v>
      </c>
      <c r="BM363" s="344">
        <v>646212</v>
      </c>
    </row>
    <row r="364" spans="1:32" ht="15.75">
      <c r="A364" s="302" t="s">
        <v>775</v>
      </c>
      <c r="B364" s="293" t="s">
        <v>499</v>
      </c>
      <c r="C364" s="49">
        <f t="shared" si="26"/>
        <v>270401</v>
      </c>
      <c r="D364" s="87">
        <f t="shared" si="27"/>
        <v>270401</v>
      </c>
      <c r="E364" s="49">
        <v>270401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87"/>
      <c r="W364" s="49"/>
      <c r="X364" s="49"/>
      <c r="Y364" s="49"/>
      <c r="Z364" s="49"/>
      <c r="AA364" s="49"/>
      <c r="AB364" s="49"/>
      <c r="AC364" s="86"/>
      <c r="AD364" s="49"/>
      <c r="AE364" s="49"/>
      <c r="AF364" s="186"/>
    </row>
    <row r="365" spans="1:32" ht="15.75">
      <c r="A365" s="309" t="s">
        <v>776</v>
      </c>
      <c r="B365" s="310" t="s">
        <v>941</v>
      </c>
      <c r="C365" s="49">
        <f t="shared" si="26"/>
        <v>599315</v>
      </c>
      <c r="D365" s="87">
        <f t="shared" si="27"/>
        <v>599315</v>
      </c>
      <c r="E365" s="98">
        <v>599315</v>
      </c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87"/>
      <c r="W365" s="98"/>
      <c r="X365" s="98"/>
      <c r="Y365" s="98"/>
      <c r="Z365" s="98"/>
      <c r="AA365" s="98"/>
      <c r="AB365" s="98"/>
      <c r="AC365" s="86"/>
      <c r="AD365" s="98"/>
      <c r="AE365" s="98"/>
      <c r="AF365" s="186"/>
    </row>
    <row r="366" spans="1:32" ht="15.75">
      <c r="A366" s="632" t="s">
        <v>85</v>
      </c>
      <c r="B366" s="632"/>
      <c r="C366" s="50">
        <f>SUM(C204:C365)</f>
        <v>291901859</v>
      </c>
      <c r="D366" s="50">
        <f aca="true" t="shared" si="28" ref="D366:AD366">SUM(D204:D365)</f>
        <v>183872014</v>
      </c>
      <c r="E366" s="50">
        <f t="shared" si="28"/>
        <v>43984111</v>
      </c>
      <c r="F366" s="50">
        <f t="shared" si="28"/>
        <v>21759728</v>
      </c>
      <c r="G366" s="50">
        <f t="shared" si="28"/>
        <v>17174755</v>
      </c>
      <c r="H366" s="50">
        <f t="shared" si="28"/>
        <v>96425909</v>
      </c>
      <c r="I366" s="50">
        <f t="shared" si="28"/>
        <v>4027511</v>
      </c>
      <c r="J366" s="50">
        <f t="shared" si="28"/>
        <v>500000</v>
      </c>
      <c r="K366" s="50">
        <f t="shared" si="28"/>
        <v>4</v>
      </c>
      <c r="L366" s="50">
        <f t="shared" si="28"/>
        <v>7985495</v>
      </c>
      <c r="M366" s="50">
        <f t="shared" si="28"/>
        <v>52989.13999999999</v>
      </c>
      <c r="N366" s="50">
        <f t="shared" si="28"/>
        <v>70562783</v>
      </c>
      <c r="O366" s="50">
        <f t="shared" si="28"/>
        <v>70</v>
      </c>
      <c r="P366" s="50">
        <f t="shared" si="28"/>
        <v>336789</v>
      </c>
      <c r="Q366" s="50">
        <f t="shared" si="28"/>
        <v>24791.8</v>
      </c>
      <c r="R366" s="50">
        <f t="shared" si="28"/>
        <v>28200584</v>
      </c>
      <c r="S366" s="50">
        <f t="shared" si="28"/>
        <v>96</v>
      </c>
      <c r="T366" s="50">
        <f t="shared" si="28"/>
        <v>428435</v>
      </c>
      <c r="U366" s="50">
        <f t="shared" si="28"/>
        <v>2</v>
      </c>
      <c r="V366" s="50">
        <f t="shared" si="28"/>
        <v>201267</v>
      </c>
      <c r="W366" s="50">
        <f t="shared" si="28"/>
        <v>0</v>
      </c>
      <c r="X366" s="50">
        <f t="shared" si="28"/>
        <v>0</v>
      </c>
      <c r="Y366" s="50">
        <f t="shared" si="28"/>
        <v>0</v>
      </c>
      <c r="Z366" s="50">
        <f t="shared" si="28"/>
        <v>0</v>
      </c>
      <c r="AA366" s="50">
        <f t="shared" si="28"/>
        <v>0</v>
      </c>
      <c r="AB366" s="50">
        <f t="shared" si="28"/>
        <v>0</v>
      </c>
      <c r="AC366" s="50">
        <f t="shared" si="28"/>
        <v>314492</v>
      </c>
      <c r="AD366" s="50">
        <f t="shared" si="28"/>
        <v>313142</v>
      </c>
      <c r="AE366" s="50"/>
      <c r="AF366" s="186"/>
    </row>
    <row r="367" spans="1:32" ht="15.75">
      <c r="A367" s="621" t="s">
        <v>41</v>
      </c>
      <c r="B367" s="622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8"/>
      <c r="AF367" s="186"/>
    </row>
    <row r="368" spans="1:33" ht="15.75">
      <c r="A368" s="285"/>
      <c r="B368" s="293" t="s">
        <v>998</v>
      </c>
      <c r="C368" s="193">
        <f>D368+L368+N368+P368+R368+T368+V368+AC368</f>
        <v>2158315</v>
      </c>
      <c r="D368" s="207">
        <f>SUM(E368:J368)</f>
        <v>1679119</v>
      </c>
      <c r="E368" s="207"/>
      <c r="F368" s="207">
        <v>357332</v>
      </c>
      <c r="G368" s="207">
        <v>130156</v>
      </c>
      <c r="H368" s="207">
        <v>1191631</v>
      </c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>
        <v>479196</v>
      </c>
      <c r="W368" s="207"/>
      <c r="X368" s="207"/>
      <c r="Y368" s="207"/>
      <c r="Z368" s="207"/>
      <c r="AA368" s="207"/>
      <c r="AB368" s="207"/>
      <c r="AC368" s="207"/>
      <c r="AD368" s="207"/>
      <c r="AE368" s="207"/>
      <c r="AG368" s="186" t="s">
        <v>982</v>
      </c>
    </row>
    <row r="369" spans="1:33" ht="15.75">
      <c r="A369" s="285"/>
      <c r="B369" s="294" t="s">
        <v>999</v>
      </c>
      <c r="C369" s="193">
        <f>D369+L369+N369+P369+R369+T369+V369+AC369</f>
        <v>2273371</v>
      </c>
      <c r="D369" s="207">
        <f>SUM(E369:J369)</f>
        <v>1120337</v>
      </c>
      <c r="E369" s="207"/>
      <c r="F369" s="207">
        <v>186285</v>
      </c>
      <c r="G369" s="207">
        <v>151684</v>
      </c>
      <c r="H369" s="207">
        <v>652551</v>
      </c>
      <c r="I369" s="207">
        <v>129817</v>
      </c>
      <c r="J369" s="207"/>
      <c r="K369" s="207"/>
      <c r="L369" s="207"/>
      <c r="M369" s="207"/>
      <c r="N369" s="207"/>
      <c r="O369" s="207"/>
      <c r="P369" s="207"/>
      <c r="Q369" s="207"/>
      <c r="R369" s="207">
        <v>871379</v>
      </c>
      <c r="S369" s="207"/>
      <c r="T369" s="207"/>
      <c r="U369" s="207"/>
      <c r="V369" s="207">
        <v>281655</v>
      </c>
      <c r="W369" s="207"/>
      <c r="X369" s="207"/>
      <c r="Y369" s="207"/>
      <c r="Z369" s="207"/>
      <c r="AA369" s="207"/>
      <c r="AB369" s="207"/>
      <c r="AC369" s="207"/>
      <c r="AD369" s="207"/>
      <c r="AE369" s="207"/>
      <c r="AF369" s="186"/>
      <c r="AG369" s="3" t="s">
        <v>982</v>
      </c>
    </row>
    <row r="370" spans="1:32" ht="15.75">
      <c r="A370" s="621" t="s">
        <v>997</v>
      </c>
      <c r="B370" s="622"/>
      <c r="C370" s="218">
        <f>SUM(C368:C369)</f>
        <v>4431686</v>
      </c>
      <c r="D370" s="218">
        <f>SUM(D368:D369)</f>
        <v>2799456</v>
      </c>
      <c r="E370" s="218"/>
      <c r="F370" s="218">
        <f aca="true" t="shared" si="29" ref="F370:AB370">SUM(F368:F369)</f>
        <v>543617</v>
      </c>
      <c r="G370" s="218">
        <f t="shared" si="29"/>
        <v>281840</v>
      </c>
      <c r="H370" s="218">
        <f t="shared" si="29"/>
        <v>1844182</v>
      </c>
      <c r="I370" s="218">
        <f t="shared" si="29"/>
        <v>129817</v>
      </c>
      <c r="J370" s="218"/>
      <c r="K370" s="218"/>
      <c r="L370" s="218"/>
      <c r="M370" s="218"/>
      <c r="N370" s="218"/>
      <c r="O370" s="218"/>
      <c r="P370" s="218"/>
      <c r="Q370" s="218"/>
      <c r="R370" s="218">
        <f t="shared" si="29"/>
        <v>871379</v>
      </c>
      <c r="S370" s="218"/>
      <c r="T370" s="218"/>
      <c r="U370" s="218">
        <f t="shared" si="29"/>
        <v>0</v>
      </c>
      <c r="V370" s="218">
        <f t="shared" si="29"/>
        <v>760851</v>
      </c>
      <c r="W370" s="218">
        <f t="shared" si="29"/>
        <v>0</v>
      </c>
      <c r="X370" s="218">
        <f t="shared" si="29"/>
        <v>0</v>
      </c>
      <c r="Y370" s="218">
        <f t="shared" si="29"/>
        <v>0</v>
      </c>
      <c r="Z370" s="218">
        <f t="shared" si="29"/>
        <v>0</v>
      </c>
      <c r="AA370" s="218">
        <f t="shared" si="29"/>
        <v>0</v>
      </c>
      <c r="AB370" s="218">
        <f t="shared" si="29"/>
        <v>0</v>
      </c>
      <c r="AC370" s="218"/>
      <c r="AD370" s="218"/>
      <c r="AE370" s="218"/>
      <c r="AF370" s="186"/>
    </row>
    <row r="371" spans="1:32" s="234" customFormat="1" ht="15.75">
      <c r="A371" s="235" t="s">
        <v>42</v>
      </c>
      <c r="B371" s="245"/>
      <c r="C371" s="237"/>
      <c r="D371" s="237"/>
      <c r="E371" s="237"/>
      <c r="F371" s="237"/>
      <c r="G371" s="237"/>
      <c r="H371" s="237"/>
      <c r="I371" s="237"/>
      <c r="J371" s="237"/>
      <c r="K371" s="245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  <c r="AB371" s="237"/>
      <c r="AC371" s="201"/>
      <c r="AD371" s="237"/>
      <c r="AE371" s="238"/>
      <c r="AF371" s="233"/>
    </row>
    <row r="372" spans="1:32" s="232" customFormat="1" ht="15.75">
      <c r="A372" s="205" t="s">
        <v>777</v>
      </c>
      <c r="B372" s="206" t="s">
        <v>376</v>
      </c>
      <c r="C372" s="193">
        <f>D372+L372+N372+P372+R372+T372+V372+AC372</f>
        <v>564444</v>
      </c>
      <c r="D372" s="207">
        <f aca="true" t="shared" si="30" ref="D372:D385">SUM(E372:J372)</f>
        <v>502844</v>
      </c>
      <c r="E372" s="207">
        <v>24069</v>
      </c>
      <c r="F372" s="207"/>
      <c r="G372" s="324">
        <v>100329</v>
      </c>
      <c r="H372" s="207">
        <v>275500</v>
      </c>
      <c r="I372" s="324">
        <v>102946</v>
      </c>
      <c r="J372" s="207"/>
      <c r="K372" s="253"/>
      <c r="L372" s="207"/>
      <c r="M372" s="207"/>
      <c r="N372" s="207"/>
      <c r="O372" s="207"/>
      <c r="P372" s="207"/>
      <c r="Q372" s="207"/>
      <c r="R372" s="207"/>
      <c r="S372" s="207">
        <v>39</v>
      </c>
      <c r="T372" s="207">
        <v>61600</v>
      </c>
      <c r="U372" s="207"/>
      <c r="V372" s="207"/>
      <c r="W372" s="207"/>
      <c r="X372" s="207"/>
      <c r="Y372" s="207"/>
      <c r="Z372" s="207"/>
      <c r="AA372" s="207"/>
      <c r="AB372" s="207"/>
      <c r="AC372" s="208"/>
      <c r="AD372" s="207"/>
      <c r="AE372" s="207"/>
      <c r="AF372" s="231"/>
    </row>
    <row r="373" spans="1:32" s="232" customFormat="1" ht="15.75">
      <c r="A373" s="213" t="s">
        <v>778</v>
      </c>
      <c r="B373" s="214" t="s">
        <v>377</v>
      </c>
      <c r="C373" s="193">
        <f>D373+L373+N373+P373+R373+T373+V373+AC373</f>
        <v>712655</v>
      </c>
      <c r="D373" s="215">
        <f t="shared" si="30"/>
        <v>480162</v>
      </c>
      <c r="E373" s="215">
        <v>25350</v>
      </c>
      <c r="F373" s="215"/>
      <c r="G373" s="215">
        <v>151932</v>
      </c>
      <c r="H373" s="215">
        <v>232145</v>
      </c>
      <c r="I373" s="215">
        <v>70735</v>
      </c>
      <c r="J373" s="215"/>
      <c r="K373" s="254"/>
      <c r="L373" s="215"/>
      <c r="M373" s="215"/>
      <c r="N373" s="215"/>
      <c r="O373" s="215"/>
      <c r="P373" s="215"/>
      <c r="Q373" s="215">
        <v>230.1</v>
      </c>
      <c r="R373" s="215">
        <v>232493</v>
      </c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7"/>
      <c r="AD373" s="215"/>
      <c r="AE373" s="215"/>
      <c r="AF373" s="231"/>
    </row>
    <row r="374" spans="1:32" s="234" customFormat="1" ht="15.75">
      <c r="A374" s="611" t="s">
        <v>71</v>
      </c>
      <c r="B374" s="611"/>
      <c r="C374" s="218">
        <f>SUM(C372:C373)</f>
        <v>1277099</v>
      </c>
      <c r="D374" s="218">
        <f aca="true" t="shared" si="31" ref="D374:T374">SUM(D372:D373)</f>
        <v>983006</v>
      </c>
      <c r="E374" s="218">
        <f t="shared" si="31"/>
        <v>49419</v>
      </c>
      <c r="F374" s="218"/>
      <c r="G374" s="218">
        <f t="shared" si="31"/>
        <v>252261</v>
      </c>
      <c r="H374" s="218">
        <f t="shared" si="31"/>
        <v>507645</v>
      </c>
      <c r="I374" s="218">
        <f t="shared" si="31"/>
        <v>173681</v>
      </c>
      <c r="J374" s="218"/>
      <c r="K374" s="218"/>
      <c r="L374" s="218"/>
      <c r="M374" s="218"/>
      <c r="N374" s="218"/>
      <c r="O374" s="218"/>
      <c r="P374" s="218"/>
      <c r="Q374" s="218">
        <f t="shared" si="31"/>
        <v>230.1</v>
      </c>
      <c r="R374" s="218">
        <f t="shared" si="31"/>
        <v>232493</v>
      </c>
      <c r="S374" s="218">
        <f t="shared" si="31"/>
        <v>39</v>
      </c>
      <c r="T374" s="218">
        <f t="shared" si="31"/>
        <v>61600</v>
      </c>
      <c r="U374" s="218"/>
      <c r="V374" s="218"/>
      <c r="W374" s="218"/>
      <c r="X374" s="218"/>
      <c r="Y374" s="218"/>
      <c r="Z374" s="218"/>
      <c r="AA374" s="218"/>
      <c r="AB374" s="218"/>
      <c r="AC374" s="219"/>
      <c r="AD374" s="218"/>
      <c r="AE374" s="218"/>
      <c r="AF374" s="233"/>
    </row>
    <row r="375" spans="1:32" s="234" customFormat="1" ht="15.75">
      <c r="A375" s="629" t="s">
        <v>44</v>
      </c>
      <c r="B375" s="630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  <c r="AB375" s="237"/>
      <c r="AC375" s="201"/>
      <c r="AD375" s="237"/>
      <c r="AE375" s="238"/>
      <c r="AF375" s="233"/>
    </row>
    <row r="376" spans="1:32" s="232" customFormat="1" ht="15.75">
      <c r="A376" s="205" t="s">
        <v>779</v>
      </c>
      <c r="B376" s="255" t="s">
        <v>378</v>
      </c>
      <c r="C376" s="193">
        <f aca="true" t="shared" si="32" ref="C376:C385">D376+L376+N376+P376+R376+T376+V376+AC376</f>
        <v>1396670</v>
      </c>
      <c r="D376" s="207">
        <f t="shared" si="30"/>
        <v>361795</v>
      </c>
      <c r="E376" s="207">
        <v>21627</v>
      </c>
      <c r="F376" s="207">
        <v>58948</v>
      </c>
      <c r="G376" s="218">
        <v>41790</v>
      </c>
      <c r="H376" s="316">
        <v>189813</v>
      </c>
      <c r="I376" s="207">
        <v>49617</v>
      </c>
      <c r="J376" s="207"/>
      <c r="K376" s="207"/>
      <c r="L376" s="207"/>
      <c r="M376" s="207">
        <v>353.3</v>
      </c>
      <c r="N376" s="207">
        <v>618616</v>
      </c>
      <c r="O376" s="207"/>
      <c r="P376" s="207"/>
      <c r="Q376" s="207">
        <v>361.1</v>
      </c>
      <c r="R376" s="207">
        <v>375544</v>
      </c>
      <c r="S376" s="207">
        <v>47.9</v>
      </c>
      <c r="T376" s="207">
        <v>40715</v>
      </c>
      <c r="U376" s="207"/>
      <c r="V376" s="207"/>
      <c r="W376" s="207"/>
      <c r="X376" s="207"/>
      <c r="Y376" s="207"/>
      <c r="Z376" s="207"/>
      <c r="AA376" s="207"/>
      <c r="AB376" s="207"/>
      <c r="AC376" s="208"/>
      <c r="AD376" s="207"/>
      <c r="AE376" s="207"/>
      <c r="AF376" s="231"/>
    </row>
    <row r="377" spans="1:32" s="232" customFormat="1" ht="15.75">
      <c r="A377" s="209" t="s">
        <v>780</v>
      </c>
      <c r="B377" s="256" t="s">
        <v>379</v>
      </c>
      <c r="C377" s="193">
        <f t="shared" si="32"/>
        <v>616066</v>
      </c>
      <c r="D377" s="193">
        <f t="shared" si="30"/>
        <v>312178</v>
      </c>
      <c r="E377" s="193">
        <v>21627</v>
      </c>
      <c r="F377" s="193">
        <v>58948</v>
      </c>
      <c r="G377" s="218">
        <v>41790</v>
      </c>
      <c r="H377" s="218">
        <v>189813</v>
      </c>
      <c r="I377" s="193"/>
      <c r="J377" s="193"/>
      <c r="K377" s="193"/>
      <c r="L377" s="193"/>
      <c r="M377" s="193"/>
      <c r="N377" s="193"/>
      <c r="O377" s="193"/>
      <c r="P377" s="193"/>
      <c r="Q377" s="193">
        <v>244.43</v>
      </c>
      <c r="R377" s="193">
        <v>261957</v>
      </c>
      <c r="S377" s="193">
        <v>47.9</v>
      </c>
      <c r="T377" s="193">
        <v>41931</v>
      </c>
      <c r="U377" s="193"/>
      <c r="V377" s="193"/>
      <c r="W377" s="193"/>
      <c r="X377" s="193"/>
      <c r="Y377" s="193"/>
      <c r="Z377" s="193"/>
      <c r="AA377" s="193"/>
      <c r="AB377" s="193"/>
      <c r="AC377" s="212"/>
      <c r="AD377" s="193"/>
      <c r="AE377" s="193"/>
      <c r="AF377" s="231"/>
    </row>
    <row r="378" spans="1:32" s="232" customFormat="1" ht="15.75">
      <c r="A378" s="209" t="s">
        <v>782</v>
      </c>
      <c r="B378" s="230" t="s">
        <v>381</v>
      </c>
      <c r="C378" s="193">
        <f t="shared" si="32"/>
        <v>2194872</v>
      </c>
      <c r="D378" s="193">
        <f t="shared" si="30"/>
        <v>719172</v>
      </c>
      <c r="E378" s="193">
        <v>84855</v>
      </c>
      <c r="F378" s="324">
        <v>66071</v>
      </c>
      <c r="G378" s="324">
        <v>53775</v>
      </c>
      <c r="H378" s="324">
        <v>475706</v>
      </c>
      <c r="I378" s="324">
        <v>38765</v>
      </c>
      <c r="J378" s="193"/>
      <c r="K378" s="193"/>
      <c r="L378" s="193"/>
      <c r="M378" s="193">
        <v>501.3</v>
      </c>
      <c r="N378" s="193">
        <v>801317</v>
      </c>
      <c r="O378" s="193">
        <v>112.3</v>
      </c>
      <c r="P378" s="193">
        <v>57273</v>
      </c>
      <c r="Q378" s="193">
        <v>536</v>
      </c>
      <c r="R378" s="193">
        <v>557440</v>
      </c>
      <c r="S378" s="193">
        <v>70.2</v>
      </c>
      <c r="T378" s="193">
        <v>59670</v>
      </c>
      <c r="U378" s="193"/>
      <c r="V378" s="193"/>
      <c r="W378" s="193"/>
      <c r="X378" s="193"/>
      <c r="Y378" s="193"/>
      <c r="Z378" s="193"/>
      <c r="AA378" s="193"/>
      <c r="AB378" s="193"/>
      <c r="AC378" s="212"/>
      <c r="AD378" s="193"/>
      <c r="AE378" s="193"/>
      <c r="AF378" s="231"/>
    </row>
    <row r="379" spans="1:32" s="232" customFormat="1" ht="15.75">
      <c r="A379" s="209" t="s">
        <v>783</v>
      </c>
      <c r="B379" s="256" t="s">
        <v>382</v>
      </c>
      <c r="C379" s="193">
        <f t="shared" si="32"/>
        <v>580097</v>
      </c>
      <c r="D379" s="193">
        <f t="shared" si="30"/>
        <v>232344</v>
      </c>
      <c r="E379" s="193">
        <v>21654</v>
      </c>
      <c r="F379" s="193">
        <v>42294</v>
      </c>
      <c r="G379" s="193">
        <v>34181</v>
      </c>
      <c r="H379" s="193">
        <v>134215</v>
      </c>
      <c r="I379" s="193"/>
      <c r="J379" s="193"/>
      <c r="K379" s="193"/>
      <c r="L379" s="193"/>
      <c r="M379" s="193"/>
      <c r="N379" s="193"/>
      <c r="O379" s="193"/>
      <c r="P379" s="193"/>
      <c r="Q379" s="193">
        <v>285.5</v>
      </c>
      <c r="R379" s="193">
        <v>305886</v>
      </c>
      <c r="S379" s="193">
        <v>40.3</v>
      </c>
      <c r="T379" s="193">
        <v>41867</v>
      </c>
      <c r="U379" s="193"/>
      <c r="V379" s="193"/>
      <c r="W379" s="193"/>
      <c r="X379" s="193"/>
      <c r="Y379" s="193"/>
      <c r="Z379" s="193"/>
      <c r="AA379" s="193"/>
      <c r="AB379" s="193"/>
      <c r="AC379" s="212"/>
      <c r="AD379" s="193"/>
      <c r="AE379" s="193"/>
      <c r="AF379" s="231"/>
    </row>
    <row r="380" spans="1:32" s="232" customFormat="1" ht="15.75">
      <c r="A380" s="209" t="s">
        <v>784</v>
      </c>
      <c r="B380" s="230" t="s">
        <v>973</v>
      </c>
      <c r="C380" s="193">
        <f t="shared" si="32"/>
        <v>1426591</v>
      </c>
      <c r="D380" s="193"/>
      <c r="E380" s="193"/>
      <c r="F380" s="193"/>
      <c r="G380" s="193"/>
      <c r="H380" s="193"/>
      <c r="I380" s="193"/>
      <c r="J380" s="193"/>
      <c r="K380" s="193"/>
      <c r="L380" s="193"/>
      <c r="M380" s="193">
        <v>834</v>
      </c>
      <c r="N380" s="193">
        <v>1332750</v>
      </c>
      <c r="O380" s="193"/>
      <c r="P380" s="193"/>
      <c r="Q380" s="193"/>
      <c r="R380" s="193"/>
      <c r="S380" s="193">
        <v>107.36</v>
      </c>
      <c r="T380" s="193">
        <v>93841</v>
      </c>
      <c r="U380" s="193"/>
      <c r="V380" s="193"/>
      <c r="W380" s="193"/>
      <c r="X380" s="193"/>
      <c r="Y380" s="193"/>
      <c r="Z380" s="193"/>
      <c r="AA380" s="193"/>
      <c r="AB380" s="193"/>
      <c r="AC380" s="212"/>
      <c r="AD380" s="193"/>
      <c r="AE380" s="193"/>
      <c r="AF380" s="231"/>
    </row>
    <row r="381" spans="1:32" s="232" customFormat="1" ht="15.75">
      <c r="A381" s="209" t="s">
        <v>785</v>
      </c>
      <c r="B381" s="230" t="s">
        <v>974</v>
      </c>
      <c r="C381" s="193">
        <f t="shared" si="32"/>
        <v>1198273</v>
      </c>
      <c r="D381" s="193">
        <f t="shared" si="30"/>
        <v>1198273</v>
      </c>
      <c r="E381" s="193"/>
      <c r="F381" s="193">
        <v>220851</v>
      </c>
      <c r="G381" s="193">
        <v>211719</v>
      </c>
      <c r="H381" s="193">
        <v>765703</v>
      </c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212"/>
      <c r="AD381" s="193"/>
      <c r="AE381" s="193"/>
      <c r="AF381" s="231"/>
    </row>
    <row r="382" spans="1:32" s="232" customFormat="1" ht="15.75">
      <c r="A382" s="209" t="s">
        <v>786</v>
      </c>
      <c r="B382" s="230" t="s">
        <v>383</v>
      </c>
      <c r="C382" s="193">
        <f t="shared" si="32"/>
        <v>915577</v>
      </c>
      <c r="D382" s="193">
        <f t="shared" si="30"/>
        <v>915577</v>
      </c>
      <c r="E382" s="193">
        <v>38723</v>
      </c>
      <c r="F382" s="193"/>
      <c r="G382" s="193">
        <v>111151</v>
      </c>
      <c r="H382" s="193">
        <v>765703</v>
      </c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212"/>
      <c r="AD382" s="193"/>
      <c r="AE382" s="193"/>
      <c r="AF382" s="231"/>
    </row>
    <row r="383" spans="1:32" s="232" customFormat="1" ht="15.75">
      <c r="A383" s="209" t="s">
        <v>787</v>
      </c>
      <c r="B383" s="230" t="s">
        <v>384</v>
      </c>
      <c r="C383" s="193">
        <f t="shared" si="32"/>
        <v>1013141</v>
      </c>
      <c r="D383" s="193">
        <f t="shared" si="30"/>
        <v>1013141</v>
      </c>
      <c r="E383" s="193">
        <v>38723</v>
      </c>
      <c r="F383" s="193"/>
      <c r="G383" s="193">
        <v>113116</v>
      </c>
      <c r="H383" s="193">
        <v>861302</v>
      </c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212"/>
      <c r="AD383" s="193"/>
      <c r="AE383" s="193"/>
      <c r="AF383" s="231"/>
    </row>
    <row r="384" spans="1:32" s="232" customFormat="1" ht="15.75">
      <c r="A384" s="209" t="s">
        <v>788</v>
      </c>
      <c r="B384" s="230" t="s">
        <v>385</v>
      </c>
      <c r="C384" s="193">
        <f t="shared" si="32"/>
        <v>252707</v>
      </c>
      <c r="D384" s="193">
        <f t="shared" si="30"/>
        <v>252707</v>
      </c>
      <c r="E384" s="193">
        <v>51868</v>
      </c>
      <c r="F384" s="193"/>
      <c r="G384" s="193">
        <v>200839</v>
      </c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212"/>
      <c r="AD384" s="193"/>
      <c r="AE384" s="193"/>
      <c r="AF384" s="231"/>
    </row>
    <row r="385" spans="1:32" s="232" customFormat="1" ht="15.75">
      <c r="A385" s="213" t="s">
        <v>789</v>
      </c>
      <c r="B385" s="250" t="s">
        <v>386</v>
      </c>
      <c r="C385" s="193">
        <f t="shared" si="32"/>
        <v>575973</v>
      </c>
      <c r="D385" s="215">
        <f t="shared" si="30"/>
        <v>123469</v>
      </c>
      <c r="E385" s="215"/>
      <c r="F385" s="215"/>
      <c r="G385" s="215">
        <v>12690</v>
      </c>
      <c r="H385" s="215">
        <v>110779</v>
      </c>
      <c r="I385" s="215"/>
      <c r="J385" s="215"/>
      <c r="K385" s="215"/>
      <c r="L385" s="215"/>
      <c r="M385" s="215">
        <v>256</v>
      </c>
      <c r="N385" s="215">
        <v>409202</v>
      </c>
      <c r="O385" s="215"/>
      <c r="P385" s="215"/>
      <c r="Q385" s="215"/>
      <c r="R385" s="215"/>
      <c r="S385" s="215">
        <v>49.68</v>
      </c>
      <c r="T385" s="215">
        <v>43302</v>
      </c>
      <c r="U385" s="215"/>
      <c r="V385" s="215"/>
      <c r="W385" s="215"/>
      <c r="X385" s="215"/>
      <c r="Y385" s="215"/>
      <c r="Z385" s="215"/>
      <c r="AA385" s="215"/>
      <c r="AB385" s="215"/>
      <c r="AC385" s="217"/>
      <c r="AD385" s="215"/>
      <c r="AE385" s="215"/>
      <c r="AF385" s="231"/>
    </row>
    <row r="386" spans="1:32" s="234" customFormat="1" ht="15.75">
      <c r="A386" s="631" t="s">
        <v>86</v>
      </c>
      <c r="B386" s="631"/>
      <c r="C386" s="218">
        <f>SUM(C376:C385)</f>
        <v>10169967</v>
      </c>
      <c r="D386" s="218">
        <f aca="true" t="shared" si="33" ref="D386:T386">SUM(D376:D385)</f>
        <v>5128656</v>
      </c>
      <c r="E386" s="218">
        <f t="shared" si="33"/>
        <v>279077</v>
      </c>
      <c r="F386" s="218">
        <f t="shared" si="33"/>
        <v>447112</v>
      </c>
      <c r="G386" s="218">
        <f t="shared" si="33"/>
        <v>821051</v>
      </c>
      <c r="H386" s="218">
        <f t="shared" si="33"/>
        <v>3493034</v>
      </c>
      <c r="I386" s="218">
        <f t="shared" si="33"/>
        <v>88382</v>
      </c>
      <c r="J386" s="218">
        <f t="shared" si="33"/>
        <v>0</v>
      </c>
      <c r="K386" s="218">
        <f t="shared" si="33"/>
        <v>0</v>
      </c>
      <c r="L386" s="218">
        <f t="shared" si="33"/>
        <v>0</v>
      </c>
      <c r="M386" s="218">
        <f t="shared" si="33"/>
        <v>1944.6</v>
      </c>
      <c r="N386" s="218">
        <f t="shared" si="33"/>
        <v>3161885</v>
      </c>
      <c r="O386" s="218">
        <f t="shared" si="33"/>
        <v>112.3</v>
      </c>
      <c r="P386" s="218">
        <f t="shared" si="33"/>
        <v>57273</v>
      </c>
      <c r="Q386" s="218">
        <f t="shared" si="33"/>
        <v>1427.03</v>
      </c>
      <c r="R386" s="218">
        <f t="shared" si="33"/>
        <v>1500827</v>
      </c>
      <c r="S386" s="218">
        <f t="shared" si="33"/>
        <v>363.34000000000003</v>
      </c>
      <c r="T386" s="218">
        <f t="shared" si="33"/>
        <v>321326</v>
      </c>
      <c r="U386" s="218"/>
      <c r="V386" s="218"/>
      <c r="W386" s="218"/>
      <c r="X386" s="218"/>
      <c r="Y386" s="218"/>
      <c r="Z386" s="218"/>
      <c r="AA386" s="218"/>
      <c r="AB386" s="218"/>
      <c r="AC386" s="218">
        <f>SUM(AC376:AC385)</f>
        <v>0</v>
      </c>
      <c r="AD386" s="218">
        <f>SUM(AD376:AD385)</f>
        <v>0</v>
      </c>
      <c r="AE386" s="218"/>
      <c r="AF386" s="233"/>
    </row>
    <row r="387" spans="1:32" s="73" customFormat="1" ht="15.75">
      <c r="A387" s="176" t="s">
        <v>45</v>
      </c>
      <c r="B387" s="177"/>
      <c r="C387" s="170"/>
      <c r="D387" s="170"/>
      <c r="E387" s="170"/>
      <c r="F387" s="170"/>
      <c r="G387" s="170"/>
      <c r="H387" s="170"/>
      <c r="I387" s="170"/>
      <c r="J387" s="170"/>
      <c r="K387" s="178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65"/>
      <c r="AD387" s="170"/>
      <c r="AE387" s="171"/>
      <c r="AF387" s="187"/>
    </row>
    <row r="388" spans="1:32" ht="15.75">
      <c r="A388" s="144" t="s">
        <v>790</v>
      </c>
      <c r="B388" s="145" t="s">
        <v>387</v>
      </c>
      <c r="C388" s="49">
        <f>D388+L388+N388+P388+R388+T388+V388+AC388</f>
        <v>1075564</v>
      </c>
      <c r="D388" s="146">
        <f>SUM(E388:J388)</f>
        <v>157530</v>
      </c>
      <c r="E388" s="146">
        <v>15120</v>
      </c>
      <c r="F388" s="146"/>
      <c r="G388" s="146">
        <v>142410</v>
      </c>
      <c r="H388" s="146"/>
      <c r="I388" s="146"/>
      <c r="J388" s="146"/>
      <c r="K388" s="146"/>
      <c r="L388" s="146"/>
      <c r="M388" s="146">
        <v>356</v>
      </c>
      <c r="N388" s="146">
        <v>560021</v>
      </c>
      <c r="O388" s="146"/>
      <c r="P388" s="146"/>
      <c r="Q388" s="146">
        <v>274</v>
      </c>
      <c r="R388" s="146">
        <v>291959</v>
      </c>
      <c r="S388" s="146">
        <v>67.5</v>
      </c>
      <c r="T388" s="146">
        <v>66054</v>
      </c>
      <c r="U388" s="146"/>
      <c r="V388" s="147"/>
      <c r="W388" s="146"/>
      <c r="X388" s="146"/>
      <c r="Y388" s="146"/>
      <c r="Z388" s="146"/>
      <c r="AA388" s="146"/>
      <c r="AB388" s="146"/>
      <c r="AC388" s="148"/>
      <c r="AD388" s="146"/>
      <c r="AE388" s="146"/>
      <c r="AF388" s="186"/>
    </row>
    <row r="389" spans="1:32" s="73" customFormat="1" ht="15.75">
      <c r="A389" s="632" t="s">
        <v>87</v>
      </c>
      <c r="B389" s="632"/>
      <c r="C389" s="50">
        <f>SUM(C388)</f>
        <v>1075564</v>
      </c>
      <c r="D389" s="50">
        <f aca="true" t="shared" si="34" ref="D389:T389">SUM(D388)</f>
        <v>157530</v>
      </c>
      <c r="E389" s="50">
        <f t="shared" si="34"/>
        <v>15120</v>
      </c>
      <c r="F389" s="50"/>
      <c r="G389" s="50">
        <f t="shared" si="34"/>
        <v>142410</v>
      </c>
      <c r="H389" s="50"/>
      <c r="I389" s="50"/>
      <c r="J389" s="50"/>
      <c r="K389" s="50"/>
      <c r="L389" s="50"/>
      <c r="M389" s="50">
        <f t="shared" si="34"/>
        <v>356</v>
      </c>
      <c r="N389" s="50">
        <f t="shared" si="34"/>
        <v>560021</v>
      </c>
      <c r="O389" s="50"/>
      <c r="P389" s="50"/>
      <c r="Q389" s="50">
        <f t="shared" si="34"/>
        <v>274</v>
      </c>
      <c r="R389" s="50">
        <f t="shared" si="34"/>
        <v>291959</v>
      </c>
      <c r="S389" s="50">
        <f t="shared" si="34"/>
        <v>67.5</v>
      </c>
      <c r="T389" s="50">
        <f t="shared" si="34"/>
        <v>66054</v>
      </c>
      <c r="U389" s="50"/>
      <c r="V389" s="50"/>
      <c r="W389" s="50"/>
      <c r="X389" s="50"/>
      <c r="Y389" s="50"/>
      <c r="Z389" s="50"/>
      <c r="AA389" s="50"/>
      <c r="AB389" s="50"/>
      <c r="AC389" s="93"/>
      <c r="AD389" s="50"/>
      <c r="AE389" s="50"/>
      <c r="AF389" s="187"/>
    </row>
    <row r="390" spans="1:32" s="73" customFormat="1" ht="15.75">
      <c r="A390" s="633" t="s">
        <v>46</v>
      </c>
      <c r="B390" s="634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65"/>
      <c r="AD390" s="170"/>
      <c r="AE390" s="171"/>
      <c r="AF390" s="187"/>
    </row>
    <row r="391" spans="1:32" ht="15.75">
      <c r="A391" s="144" t="s">
        <v>791</v>
      </c>
      <c r="B391" s="145" t="s">
        <v>388</v>
      </c>
      <c r="C391" s="49">
        <f>D391+L391+N391+P391+R391+T391+V391+AC391</f>
        <v>626139</v>
      </c>
      <c r="D391" s="146"/>
      <c r="E391" s="146"/>
      <c r="F391" s="146"/>
      <c r="G391" s="146"/>
      <c r="H391" s="146"/>
      <c r="I391" s="146"/>
      <c r="J391" s="146"/>
      <c r="K391" s="146"/>
      <c r="L391" s="146"/>
      <c r="M391" s="146">
        <v>508</v>
      </c>
      <c r="N391" s="319">
        <v>626139</v>
      </c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8"/>
      <c r="AD391" s="146"/>
      <c r="AE391" s="146"/>
      <c r="AF391" s="186"/>
    </row>
    <row r="392" spans="1:32" s="73" customFormat="1" ht="15.75">
      <c r="A392" s="632" t="s">
        <v>88</v>
      </c>
      <c r="B392" s="632"/>
      <c r="C392" s="50">
        <f>SUM(C391)</f>
        <v>626139</v>
      </c>
      <c r="D392" s="50"/>
      <c r="E392" s="50"/>
      <c r="F392" s="50"/>
      <c r="G392" s="50"/>
      <c r="H392" s="50"/>
      <c r="I392" s="50"/>
      <c r="J392" s="50"/>
      <c r="K392" s="50"/>
      <c r="L392" s="50"/>
      <c r="M392" s="50">
        <f>SUM(M391)</f>
        <v>508</v>
      </c>
      <c r="N392" s="50">
        <f>SUM(N391)</f>
        <v>626139</v>
      </c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93"/>
      <c r="AD392" s="50"/>
      <c r="AE392" s="50"/>
      <c r="AF392" s="187"/>
    </row>
    <row r="393" spans="1:32" s="73" customFormat="1" ht="15.75">
      <c r="A393" s="633" t="s">
        <v>47</v>
      </c>
      <c r="B393" s="634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65"/>
      <c r="AD393" s="170"/>
      <c r="AE393" s="171"/>
      <c r="AF393" s="187"/>
    </row>
    <row r="394" spans="1:32" ht="15.75">
      <c r="A394" s="124" t="s">
        <v>792</v>
      </c>
      <c r="B394" s="149" t="s">
        <v>389</v>
      </c>
      <c r="C394" s="49">
        <f>D394+L394+N394+P394+R394+T394+V394+AC394</f>
        <v>573750</v>
      </c>
      <c r="D394" s="87"/>
      <c r="E394" s="87"/>
      <c r="F394" s="87"/>
      <c r="G394" s="87"/>
      <c r="H394" s="87"/>
      <c r="I394" s="87"/>
      <c r="J394" s="87"/>
      <c r="K394" s="87"/>
      <c r="L394" s="87"/>
      <c r="M394" s="87">
        <v>650</v>
      </c>
      <c r="N394" s="87">
        <v>501510</v>
      </c>
      <c r="O394" s="87"/>
      <c r="P394" s="87"/>
      <c r="Q394" s="87">
        <v>950</v>
      </c>
      <c r="R394" s="87">
        <v>72240</v>
      </c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6"/>
      <c r="AD394" s="87"/>
      <c r="AE394" s="87"/>
      <c r="AF394" s="186"/>
    </row>
    <row r="395" spans="1:32" ht="15.75">
      <c r="A395" s="96" t="s">
        <v>793</v>
      </c>
      <c r="B395" s="117" t="s">
        <v>472</v>
      </c>
      <c r="C395" s="49">
        <f>D395+L395+N395+P395+R395+T395+V395+AC395</f>
        <v>2533135</v>
      </c>
      <c r="D395" s="98">
        <f>SUM(E395:J395)</f>
        <v>534882</v>
      </c>
      <c r="E395" s="279">
        <v>93230</v>
      </c>
      <c r="F395" s="74"/>
      <c r="G395" s="279">
        <v>159030</v>
      </c>
      <c r="H395" s="279">
        <v>193482</v>
      </c>
      <c r="I395" s="279">
        <v>89140</v>
      </c>
      <c r="J395" s="98"/>
      <c r="K395" s="98"/>
      <c r="L395" s="98"/>
      <c r="M395" s="98">
        <v>650</v>
      </c>
      <c r="N395" s="98">
        <v>1041857</v>
      </c>
      <c r="O395" s="98"/>
      <c r="P395" s="98"/>
      <c r="Q395" s="98">
        <v>950</v>
      </c>
      <c r="R395" s="98">
        <v>853647</v>
      </c>
      <c r="S395" s="98">
        <v>63</v>
      </c>
      <c r="T395" s="98">
        <v>102749</v>
      </c>
      <c r="U395" s="98"/>
      <c r="V395" s="98"/>
      <c r="W395" s="98"/>
      <c r="X395" s="98"/>
      <c r="Y395" s="98"/>
      <c r="Z395" s="98"/>
      <c r="AA395" s="98"/>
      <c r="AB395" s="98"/>
      <c r="AC395" s="99"/>
      <c r="AD395" s="98"/>
      <c r="AE395" s="98"/>
      <c r="AF395" s="186"/>
    </row>
    <row r="396" spans="1:32" s="73" customFormat="1" ht="15.75">
      <c r="A396" s="632" t="s">
        <v>89</v>
      </c>
      <c r="B396" s="632"/>
      <c r="C396" s="50">
        <f>SUM(C394:C395)</f>
        <v>3106885</v>
      </c>
      <c r="D396" s="50">
        <f aca="true" t="shared" si="35" ref="D396:T396">SUM(D394:D395)</f>
        <v>534882</v>
      </c>
      <c r="E396" s="50">
        <f t="shared" si="35"/>
        <v>93230</v>
      </c>
      <c r="F396" s="50"/>
      <c r="G396" s="50">
        <f t="shared" si="35"/>
        <v>159030</v>
      </c>
      <c r="H396" s="50">
        <f t="shared" si="35"/>
        <v>193482</v>
      </c>
      <c r="I396" s="50">
        <f t="shared" si="35"/>
        <v>89140</v>
      </c>
      <c r="J396" s="50"/>
      <c r="K396" s="50"/>
      <c r="L396" s="50"/>
      <c r="M396" s="50">
        <f t="shared" si="35"/>
        <v>1300</v>
      </c>
      <c r="N396" s="50">
        <f t="shared" si="35"/>
        <v>1543367</v>
      </c>
      <c r="O396" s="50"/>
      <c r="P396" s="50"/>
      <c r="Q396" s="50">
        <f t="shared" si="35"/>
        <v>1900</v>
      </c>
      <c r="R396" s="50">
        <f t="shared" si="35"/>
        <v>925887</v>
      </c>
      <c r="S396" s="50">
        <f t="shared" si="35"/>
        <v>63</v>
      </c>
      <c r="T396" s="50">
        <f t="shared" si="35"/>
        <v>102749</v>
      </c>
      <c r="U396" s="50"/>
      <c r="V396" s="50"/>
      <c r="W396" s="50"/>
      <c r="X396" s="50"/>
      <c r="Y396" s="50"/>
      <c r="Z396" s="50"/>
      <c r="AA396" s="50"/>
      <c r="AB396" s="50"/>
      <c r="AC396" s="93"/>
      <c r="AD396" s="50"/>
      <c r="AE396" s="50"/>
      <c r="AF396" s="187"/>
    </row>
    <row r="397" spans="1:32" s="73" customFormat="1" ht="15.75">
      <c r="A397" s="633" t="s">
        <v>48</v>
      </c>
      <c r="B397" s="634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65"/>
      <c r="AD397" s="170"/>
      <c r="AE397" s="171"/>
      <c r="AF397" s="187"/>
    </row>
    <row r="398" spans="1:32" ht="15.75">
      <c r="A398" s="124" t="s">
        <v>794</v>
      </c>
      <c r="B398" s="134" t="s">
        <v>390</v>
      </c>
      <c r="C398" s="49">
        <f aca="true" t="shared" si="36" ref="C398:C408">D398+L398+N398+P398+R398+T398+V398+AC398</f>
        <v>1248604</v>
      </c>
      <c r="D398" s="87"/>
      <c r="E398" s="87"/>
      <c r="F398" s="87"/>
      <c r="G398" s="87"/>
      <c r="H398" s="87"/>
      <c r="I398" s="150"/>
      <c r="J398" s="87"/>
      <c r="K398" s="87"/>
      <c r="L398" s="87"/>
      <c r="M398" s="315">
        <v>630</v>
      </c>
      <c r="N398" s="150">
        <v>648190</v>
      </c>
      <c r="O398" s="87"/>
      <c r="P398" s="87"/>
      <c r="Q398" s="315">
        <v>574</v>
      </c>
      <c r="R398" s="150">
        <v>600414</v>
      </c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6"/>
      <c r="AD398" s="87"/>
      <c r="AE398" s="87"/>
      <c r="AF398" s="186"/>
    </row>
    <row r="399" spans="1:32" ht="15.75">
      <c r="A399" s="48" t="s">
        <v>795</v>
      </c>
      <c r="B399" s="61" t="s">
        <v>391</v>
      </c>
      <c r="C399" s="49">
        <f t="shared" si="36"/>
        <v>1397743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313">
        <v>558</v>
      </c>
      <c r="N399" s="50">
        <v>572042</v>
      </c>
      <c r="O399" s="49"/>
      <c r="P399" s="49"/>
      <c r="Q399" s="313">
        <v>770</v>
      </c>
      <c r="R399" s="50">
        <v>825701</v>
      </c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56"/>
      <c r="AD399" s="49"/>
      <c r="AE399" s="49"/>
      <c r="AF399" s="186"/>
    </row>
    <row r="400" spans="1:32" ht="15.75">
      <c r="A400" s="48" t="s">
        <v>796</v>
      </c>
      <c r="B400" s="61" t="s">
        <v>392</v>
      </c>
      <c r="C400" s="49">
        <f t="shared" si="36"/>
        <v>1747894</v>
      </c>
      <c r="D400" s="49"/>
      <c r="E400" s="49"/>
      <c r="F400" s="49"/>
      <c r="G400" s="49"/>
      <c r="H400" s="49"/>
      <c r="I400" s="49"/>
      <c r="J400" s="49"/>
      <c r="K400" s="49"/>
      <c r="L400" s="49"/>
      <c r="M400" s="313">
        <v>916</v>
      </c>
      <c r="N400" s="50">
        <v>912598</v>
      </c>
      <c r="O400" s="49"/>
      <c r="P400" s="49"/>
      <c r="Q400" s="313">
        <v>779</v>
      </c>
      <c r="R400" s="50">
        <v>835296</v>
      </c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56"/>
      <c r="AD400" s="49"/>
      <c r="AE400" s="49"/>
      <c r="AF400" s="186"/>
    </row>
    <row r="401" spans="1:32" ht="15.75">
      <c r="A401" s="48" t="s">
        <v>797</v>
      </c>
      <c r="B401" s="61" t="s">
        <v>393</v>
      </c>
      <c r="C401" s="49">
        <f t="shared" si="36"/>
        <v>491324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313">
        <v>426</v>
      </c>
      <c r="N401" s="50">
        <v>491324</v>
      </c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56"/>
      <c r="AD401" s="49"/>
      <c r="AE401" s="49"/>
      <c r="AF401" s="186"/>
    </row>
    <row r="402" spans="1:32" ht="15.75">
      <c r="A402" s="48" t="s">
        <v>798</v>
      </c>
      <c r="B402" s="61" t="s">
        <v>394</v>
      </c>
      <c r="C402" s="49">
        <f t="shared" si="36"/>
        <v>55582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313">
        <v>186.47</v>
      </c>
      <c r="P402" s="313">
        <v>55582</v>
      </c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56"/>
      <c r="AD402" s="49"/>
      <c r="AE402" s="49"/>
      <c r="AF402" s="186"/>
    </row>
    <row r="403" spans="1:32" ht="15.75">
      <c r="A403" s="48" t="s">
        <v>799</v>
      </c>
      <c r="B403" s="61" t="s">
        <v>395</v>
      </c>
      <c r="C403" s="49">
        <f t="shared" si="36"/>
        <v>1085775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313">
        <v>775.3</v>
      </c>
      <c r="N403" s="313">
        <v>585280</v>
      </c>
      <c r="O403" s="49"/>
      <c r="P403" s="49"/>
      <c r="Q403" s="313">
        <v>828</v>
      </c>
      <c r="R403" s="313">
        <v>500495</v>
      </c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56"/>
      <c r="AD403" s="49"/>
      <c r="AE403" s="49"/>
      <c r="AF403" s="186"/>
    </row>
    <row r="404" spans="1:32" ht="15.75">
      <c r="A404" s="48" t="s">
        <v>800</v>
      </c>
      <c r="B404" s="61" t="s">
        <v>396</v>
      </c>
      <c r="C404" s="49">
        <f t="shared" si="36"/>
        <v>511828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313">
        <v>757.33</v>
      </c>
      <c r="R404" s="313">
        <v>511828</v>
      </c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56"/>
      <c r="AD404" s="49"/>
      <c r="AE404" s="49"/>
      <c r="AF404" s="186"/>
    </row>
    <row r="405" spans="1:32" ht="15.75">
      <c r="A405" s="48" t="s">
        <v>801</v>
      </c>
      <c r="B405" s="61" t="s">
        <v>397</v>
      </c>
      <c r="C405" s="49">
        <f t="shared" si="36"/>
        <v>566433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313">
        <v>686.4</v>
      </c>
      <c r="N405" s="50">
        <v>566433</v>
      </c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56"/>
      <c r="AD405" s="49"/>
      <c r="AE405" s="49"/>
      <c r="AF405" s="186"/>
    </row>
    <row r="406" spans="1:32" ht="15.75">
      <c r="A406" s="48" t="s">
        <v>802</v>
      </c>
      <c r="B406" s="61" t="s">
        <v>398</v>
      </c>
      <c r="C406" s="49">
        <f t="shared" si="36"/>
        <v>591408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313">
        <v>699.2</v>
      </c>
      <c r="N406" s="50">
        <v>591408</v>
      </c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56"/>
      <c r="AD406" s="49"/>
      <c r="AE406" s="49"/>
      <c r="AF406" s="186"/>
    </row>
    <row r="407" spans="1:32" ht="15.75">
      <c r="A407" s="118"/>
      <c r="B407" s="110" t="s">
        <v>990</v>
      </c>
      <c r="C407" s="49">
        <f t="shared" si="36"/>
        <v>357266</v>
      </c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337">
        <v>464.8</v>
      </c>
      <c r="R407" s="499">
        <v>357266</v>
      </c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9"/>
      <c r="AD407" s="98"/>
      <c r="AE407" s="98"/>
      <c r="AF407" s="186"/>
    </row>
    <row r="408" spans="1:32" ht="15.75">
      <c r="A408" s="118"/>
      <c r="B408" s="287" t="s">
        <v>1019</v>
      </c>
      <c r="C408" s="49">
        <f t="shared" si="36"/>
        <v>686230</v>
      </c>
      <c r="D408" s="98">
        <f>SUM(E408:J408)</f>
        <v>686230</v>
      </c>
      <c r="E408" s="98"/>
      <c r="F408" s="98"/>
      <c r="G408" s="98"/>
      <c r="H408" s="500">
        <v>686230</v>
      </c>
      <c r="I408" s="98"/>
      <c r="J408" s="98"/>
      <c r="K408" s="98"/>
      <c r="L408" s="98"/>
      <c r="M408" s="98"/>
      <c r="N408" s="98"/>
      <c r="O408" s="98"/>
      <c r="P408" s="98"/>
      <c r="Q408" s="98"/>
      <c r="R408" s="196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/>
      <c r="AD408" s="98"/>
      <c r="AE408" s="98"/>
      <c r="AF408" s="186"/>
    </row>
    <row r="409" spans="1:32" s="73" customFormat="1" ht="15.75">
      <c r="A409" s="632" t="s">
        <v>90</v>
      </c>
      <c r="B409" s="632"/>
      <c r="C409" s="50">
        <f>SUM(C398:C408)</f>
        <v>8740087</v>
      </c>
      <c r="D409" s="50">
        <f>SUM(D398:D408)</f>
        <v>686230</v>
      </c>
      <c r="E409" s="50"/>
      <c r="F409" s="50"/>
      <c r="G409" s="50"/>
      <c r="H409" s="50">
        <f>SUM(H398:H408)</f>
        <v>686230</v>
      </c>
      <c r="I409" s="50"/>
      <c r="J409" s="50"/>
      <c r="K409" s="50"/>
      <c r="L409" s="50"/>
      <c r="M409" s="50">
        <f aca="true" t="shared" si="37" ref="M409:R409">SUM(M398:M407)</f>
        <v>4690.900000000001</v>
      </c>
      <c r="N409" s="50">
        <f t="shared" si="37"/>
        <v>4367275</v>
      </c>
      <c r="O409" s="50">
        <f t="shared" si="37"/>
        <v>186.47</v>
      </c>
      <c r="P409" s="50">
        <f t="shared" si="37"/>
        <v>55582</v>
      </c>
      <c r="Q409" s="50">
        <f t="shared" si="37"/>
        <v>4173.13</v>
      </c>
      <c r="R409" s="50">
        <f t="shared" si="37"/>
        <v>3631000</v>
      </c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93"/>
      <c r="AD409" s="50"/>
      <c r="AE409" s="50"/>
      <c r="AF409" s="187"/>
    </row>
    <row r="410" spans="1:32" s="73" customFormat="1" ht="15.75">
      <c r="A410" s="633" t="s">
        <v>49</v>
      </c>
      <c r="B410" s="634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65"/>
      <c r="AD410" s="170"/>
      <c r="AE410" s="171"/>
      <c r="AF410" s="187"/>
    </row>
    <row r="411" spans="1:32" ht="15.75">
      <c r="A411" s="124" t="s">
        <v>803</v>
      </c>
      <c r="B411" s="137" t="s">
        <v>399</v>
      </c>
      <c r="C411" s="49">
        <f>D411+L411+N411+P411+R411+T411+V411+AC411</f>
        <v>501950</v>
      </c>
      <c r="D411" s="87"/>
      <c r="E411" s="87"/>
      <c r="F411" s="87"/>
      <c r="G411" s="87"/>
      <c r="H411" s="87"/>
      <c r="I411" s="87"/>
      <c r="J411" s="87"/>
      <c r="K411" s="87"/>
      <c r="L411" s="87"/>
      <c r="M411" s="315">
        <v>477.3</v>
      </c>
      <c r="N411" s="87">
        <v>501950</v>
      </c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6"/>
      <c r="AD411" s="87"/>
      <c r="AE411" s="87"/>
      <c r="AF411" s="186"/>
    </row>
    <row r="412" spans="1:32" ht="15.75">
      <c r="A412" s="96" t="s">
        <v>804</v>
      </c>
      <c r="B412" s="111" t="s">
        <v>400</v>
      </c>
      <c r="C412" s="49">
        <f>D412+L412+N412+P412+R412+T412+V412+AC412</f>
        <v>501950</v>
      </c>
      <c r="D412" s="98"/>
      <c r="E412" s="98"/>
      <c r="F412" s="98"/>
      <c r="G412" s="98"/>
      <c r="H412" s="98"/>
      <c r="I412" s="98"/>
      <c r="J412" s="98"/>
      <c r="K412" s="98"/>
      <c r="L412" s="98"/>
      <c r="M412" s="315">
        <v>477.3</v>
      </c>
      <c r="N412" s="98">
        <v>501950</v>
      </c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9"/>
      <c r="AD412" s="98"/>
      <c r="AE412" s="98"/>
      <c r="AF412" s="186"/>
    </row>
    <row r="413" spans="1:32" s="73" customFormat="1" ht="15.75">
      <c r="A413" s="632" t="s">
        <v>91</v>
      </c>
      <c r="B413" s="632"/>
      <c r="C413" s="50">
        <f>SUM(C411:C412)</f>
        <v>1003900</v>
      </c>
      <c r="D413" s="50"/>
      <c r="E413" s="50"/>
      <c r="F413" s="50"/>
      <c r="G413" s="50"/>
      <c r="H413" s="50"/>
      <c r="I413" s="50"/>
      <c r="J413" s="50"/>
      <c r="K413" s="50"/>
      <c r="L413" s="50"/>
      <c r="M413" s="50">
        <f>SUM(M411:M412)</f>
        <v>954.6</v>
      </c>
      <c r="N413" s="50">
        <f>SUM(N411:N412)</f>
        <v>1003900</v>
      </c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93"/>
      <c r="AD413" s="50"/>
      <c r="AE413" s="50"/>
      <c r="AF413" s="187"/>
    </row>
    <row r="414" spans="1:32" s="73" customFormat="1" ht="15.75">
      <c r="A414" s="633" t="s">
        <v>50</v>
      </c>
      <c r="B414" s="634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65"/>
      <c r="AD414" s="170"/>
      <c r="AE414" s="171"/>
      <c r="AF414" s="187"/>
    </row>
    <row r="415" spans="1:32" ht="15.75">
      <c r="A415" s="144" t="s">
        <v>805</v>
      </c>
      <c r="B415" s="151" t="s">
        <v>401</v>
      </c>
      <c r="C415" s="49">
        <f>D415+L415+N415+P415+R415+T415+V415+AC415</f>
        <v>871754</v>
      </c>
      <c r="D415" s="49">
        <f>SUM(E415:J415)</f>
        <v>161259</v>
      </c>
      <c r="E415" s="49"/>
      <c r="F415" s="49"/>
      <c r="G415" s="49"/>
      <c r="H415" s="49">
        <v>80630</v>
      </c>
      <c r="I415" s="49">
        <v>80629</v>
      </c>
      <c r="J415" s="49"/>
      <c r="K415" s="49"/>
      <c r="L415" s="49"/>
      <c r="M415" s="49"/>
      <c r="N415" s="49"/>
      <c r="O415" s="49"/>
      <c r="P415" s="49"/>
      <c r="Q415" s="49">
        <v>653.8</v>
      </c>
      <c r="R415" s="49">
        <v>690393</v>
      </c>
      <c r="S415" s="49">
        <v>160</v>
      </c>
      <c r="T415" s="49">
        <v>20102</v>
      </c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186"/>
    </row>
    <row r="416" spans="1:32" s="73" customFormat="1" ht="15.75">
      <c r="A416" s="632" t="s">
        <v>92</v>
      </c>
      <c r="B416" s="632"/>
      <c r="C416" s="50">
        <f aca="true" t="shared" si="38" ref="C416:S416">SUM(C415:C415)</f>
        <v>871754</v>
      </c>
      <c r="D416" s="50">
        <f t="shared" si="38"/>
        <v>161259</v>
      </c>
      <c r="E416" s="50">
        <f t="shared" si="38"/>
        <v>0</v>
      </c>
      <c r="F416" s="50">
        <f t="shared" si="38"/>
        <v>0</v>
      </c>
      <c r="G416" s="50">
        <f t="shared" si="38"/>
        <v>0</v>
      </c>
      <c r="H416" s="50">
        <f t="shared" si="38"/>
        <v>80630</v>
      </c>
      <c r="I416" s="50">
        <f t="shared" si="38"/>
        <v>80629</v>
      </c>
      <c r="J416" s="50">
        <f t="shared" si="38"/>
        <v>0</v>
      </c>
      <c r="K416" s="50">
        <f t="shared" si="38"/>
        <v>0</v>
      </c>
      <c r="L416" s="50">
        <f t="shared" si="38"/>
        <v>0</v>
      </c>
      <c r="M416" s="50">
        <f t="shared" si="38"/>
        <v>0</v>
      </c>
      <c r="N416" s="50">
        <f t="shared" si="38"/>
        <v>0</v>
      </c>
      <c r="O416" s="50">
        <f t="shared" si="38"/>
        <v>0</v>
      </c>
      <c r="P416" s="50">
        <f t="shared" si="38"/>
        <v>0</v>
      </c>
      <c r="Q416" s="50">
        <f t="shared" si="38"/>
        <v>653.8</v>
      </c>
      <c r="R416" s="50">
        <f t="shared" si="38"/>
        <v>690393</v>
      </c>
      <c r="S416" s="50">
        <f t="shared" si="38"/>
        <v>160</v>
      </c>
      <c r="T416" s="50">
        <f>T415</f>
        <v>20102</v>
      </c>
      <c r="U416" s="50"/>
      <c r="V416" s="50"/>
      <c r="W416" s="50"/>
      <c r="X416" s="50"/>
      <c r="Y416" s="50"/>
      <c r="Z416" s="50"/>
      <c r="AA416" s="50"/>
      <c r="AB416" s="50"/>
      <c r="AC416" s="93"/>
      <c r="AD416" s="50"/>
      <c r="AE416" s="50"/>
      <c r="AF416" s="187"/>
    </row>
    <row r="417" spans="1:32" s="234" customFormat="1" ht="15.75">
      <c r="A417" s="629" t="s">
        <v>51</v>
      </c>
      <c r="B417" s="630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  <c r="AC417" s="201"/>
      <c r="AD417" s="237"/>
      <c r="AE417" s="238"/>
      <c r="AF417" s="233"/>
    </row>
    <row r="418" spans="1:32" s="232" customFormat="1" ht="15.75">
      <c r="A418" s="205" t="s">
        <v>806</v>
      </c>
      <c r="B418" s="249" t="s">
        <v>402</v>
      </c>
      <c r="C418" s="257">
        <f>D418+L418+N418+P418+R418+T418+V418+AC418</f>
        <v>706713</v>
      </c>
      <c r="D418" s="215">
        <f>SUM(E418:J418)</f>
        <v>623895</v>
      </c>
      <c r="E418" s="207">
        <v>86090</v>
      </c>
      <c r="F418" s="207"/>
      <c r="G418" s="207">
        <v>152056</v>
      </c>
      <c r="H418" s="207">
        <v>385749</v>
      </c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>
        <v>72</v>
      </c>
      <c r="T418" s="258">
        <v>82818</v>
      </c>
      <c r="U418" s="207"/>
      <c r="V418" s="207"/>
      <c r="W418" s="207"/>
      <c r="X418" s="207"/>
      <c r="Y418" s="207"/>
      <c r="Z418" s="207"/>
      <c r="AA418" s="207"/>
      <c r="AB418" s="207"/>
      <c r="AC418" s="208"/>
      <c r="AD418" s="207"/>
      <c r="AE418" s="207"/>
      <c r="AF418" s="231"/>
    </row>
    <row r="419" spans="1:32" s="232" customFormat="1" ht="15.75">
      <c r="A419" s="209" t="s">
        <v>807</v>
      </c>
      <c r="B419" s="230" t="s">
        <v>403</v>
      </c>
      <c r="C419" s="257">
        <f>D419+L419+N419+P419+R419+T419+V419+AC419</f>
        <v>1031399</v>
      </c>
      <c r="D419" s="215">
        <f>SUM(E419:J419)</f>
        <v>435702</v>
      </c>
      <c r="E419" s="193"/>
      <c r="F419" s="193"/>
      <c r="G419" s="193"/>
      <c r="H419" s="193">
        <v>364560</v>
      </c>
      <c r="I419" s="193">
        <v>71142</v>
      </c>
      <c r="J419" s="193"/>
      <c r="K419" s="193"/>
      <c r="L419" s="193"/>
      <c r="M419" s="193">
        <v>346</v>
      </c>
      <c r="N419" s="193">
        <v>536300</v>
      </c>
      <c r="O419" s="193"/>
      <c r="P419" s="193"/>
      <c r="Q419" s="193"/>
      <c r="R419" s="193"/>
      <c r="S419" s="193">
        <v>68</v>
      </c>
      <c r="T419" s="257">
        <v>59397</v>
      </c>
      <c r="U419" s="193"/>
      <c r="V419" s="193"/>
      <c r="W419" s="193"/>
      <c r="X419" s="193"/>
      <c r="Y419" s="193"/>
      <c r="Z419" s="193"/>
      <c r="AA419" s="193"/>
      <c r="AB419" s="193"/>
      <c r="AC419" s="212"/>
      <c r="AD419" s="193"/>
      <c r="AE419" s="193"/>
      <c r="AF419" s="231"/>
    </row>
    <row r="420" spans="1:32" s="232" customFormat="1" ht="15.75">
      <c r="A420" s="209" t="s">
        <v>808</v>
      </c>
      <c r="B420" s="230" t="s">
        <v>404</v>
      </c>
      <c r="C420" s="257">
        <f>D420+L420+N420+P420+R420+T420+V420+AC420</f>
        <v>1197928</v>
      </c>
      <c r="D420" s="215">
        <f>SUM(E420:J420)</f>
        <v>463404</v>
      </c>
      <c r="E420" s="193">
        <v>75530</v>
      </c>
      <c r="F420" s="193"/>
      <c r="G420" s="193">
        <v>80631</v>
      </c>
      <c r="H420" s="193">
        <v>307243</v>
      </c>
      <c r="I420" s="193"/>
      <c r="J420" s="193"/>
      <c r="K420" s="193"/>
      <c r="L420" s="193"/>
      <c r="M420" s="193">
        <v>430</v>
      </c>
      <c r="N420" s="193">
        <v>666500</v>
      </c>
      <c r="O420" s="193"/>
      <c r="P420" s="193"/>
      <c r="Q420" s="193"/>
      <c r="R420" s="193"/>
      <c r="S420" s="193">
        <v>52</v>
      </c>
      <c r="T420" s="257">
        <v>68024</v>
      </c>
      <c r="U420" s="193"/>
      <c r="V420" s="193"/>
      <c r="W420" s="193"/>
      <c r="X420" s="193"/>
      <c r="Y420" s="193"/>
      <c r="Z420" s="193"/>
      <c r="AA420" s="193"/>
      <c r="AB420" s="193"/>
      <c r="AC420" s="212"/>
      <c r="AD420" s="193"/>
      <c r="AE420" s="193"/>
      <c r="AF420" s="231"/>
    </row>
    <row r="421" spans="1:32" s="232" customFormat="1" ht="15.75">
      <c r="A421" s="213" t="s">
        <v>809</v>
      </c>
      <c r="B421" s="250" t="s">
        <v>405</v>
      </c>
      <c r="C421" s="257">
        <f>D421+L421+N421+P421+R421+T421+V421+AC421</f>
        <v>1370840</v>
      </c>
      <c r="D421" s="215">
        <f>SUM(E421:J421)</f>
        <v>533840</v>
      </c>
      <c r="E421" s="215"/>
      <c r="F421" s="215"/>
      <c r="G421" s="215">
        <v>118440</v>
      </c>
      <c r="H421" s="215">
        <v>415400</v>
      </c>
      <c r="I421" s="215"/>
      <c r="J421" s="215"/>
      <c r="K421" s="215"/>
      <c r="L421" s="215"/>
      <c r="M421" s="215">
        <v>540</v>
      </c>
      <c r="N421" s="215">
        <v>837000</v>
      </c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7"/>
      <c r="AD421" s="215"/>
      <c r="AE421" s="215"/>
      <c r="AF421" s="231"/>
    </row>
    <row r="422" spans="1:32" s="73" customFormat="1" ht="15.75">
      <c r="A422" s="632" t="s">
        <v>93</v>
      </c>
      <c r="B422" s="632"/>
      <c r="C422" s="50">
        <f>SUM(C418:C421)</f>
        <v>4306880</v>
      </c>
      <c r="D422" s="50">
        <f aca="true" t="shared" si="39" ref="D422:T422">SUM(D418:D421)</f>
        <v>2056841</v>
      </c>
      <c r="E422" s="50">
        <f t="shared" si="39"/>
        <v>161620</v>
      </c>
      <c r="F422" s="50"/>
      <c r="G422" s="50">
        <f t="shared" si="39"/>
        <v>351127</v>
      </c>
      <c r="H422" s="50">
        <f t="shared" si="39"/>
        <v>1472952</v>
      </c>
      <c r="I422" s="50">
        <f t="shared" si="39"/>
        <v>71142</v>
      </c>
      <c r="J422" s="50"/>
      <c r="K422" s="50"/>
      <c r="L422" s="50"/>
      <c r="M422" s="50">
        <f t="shared" si="39"/>
        <v>1316</v>
      </c>
      <c r="N422" s="50">
        <f t="shared" si="39"/>
        <v>2039800</v>
      </c>
      <c r="O422" s="50"/>
      <c r="P422" s="50"/>
      <c r="Q422" s="50"/>
      <c r="R422" s="50"/>
      <c r="S422" s="50">
        <f t="shared" si="39"/>
        <v>192</v>
      </c>
      <c r="T422" s="50">
        <f t="shared" si="39"/>
        <v>210239</v>
      </c>
      <c r="U422" s="50"/>
      <c r="V422" s="50"/>
      <c r="W422" s="50"/>
      <c r="X422" s="50"/>
      <c r="Y422" s="50"/>
      <c r="Z422" s="50"/>
      <c r="AA422" s="50"/>
      <c r="AB422" s="50"/>
      <c r="AC422" s="93"/>
      <c r="AD422" s="50"/>
      <c r="AE422" s="50"/>
      <c r="AF422" s="187"/>
    </row>
    <row r="423" spans="1:32" s="73" customFormat="1" ht="15.75">
      <c r="A423" s="176" t="s">
        <v>52</v>
      </c>
      <c r="B423" s="178"/>
      <c r="C423" s="170"/>
      <c r="D423" s="170"/>
      <c r="E423" s="170"/>
      <c r="F423" s="170"/>
      <c r="G423" s="170"/>
      <c r="H423" s="170"/>
      <c r="I423" s="170"/>
      <c r="J423" s="170"/>
      <c r="K423" s="178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65"/>
      <c r="AD423" s="170"/>
      <c r="AE423" s="171"/>
      <c r="AF423" s="187"/>
    </row>
    <row r="424" spans="1:32" ht="15.75">
      <c r="A424" s="130" t="s">
        <v>810</v>
      </c>
      <c r="B424" s="137" t="s">
        <v>406</v>
      </c>
      <c r="C424" s="49">
        <f>D424+L424+N424+P424+R424+T424+V424+AC424</f>
        <v>1081159</v>
      </c>
      <c r="D424" s="87">
        <f>SUM(E424:J424)</f>
        <v>470467</v>
      </c>
      <c r="E424" s="87"/>
      <c r="F424" s="87"/>
      <c r="G424" s="87"/>
      <c r="H424" s="87">
        <v>470467</v>
      </c>
      <c r="I424" s="87"/>
      <c r="J424" s="87"/>
      <c r="K424" s="87"/>
      <c r="L424" s="87"/>
      <c r="M424" s="87">
        <v>827</v>
      </c>
      <c r="N424" s="87">
        <v>610692</v>
      </c>
      <c r="O424" s="87"/>
      <c r="P424" s="87"/>
      <c r="Q424" s="87"/>
      <c r="R424" s="87"/>
      <c r="S424" s="87"/>
      <c r="T424" s="87"/>
      <c r="U424" s="87"/>
      <c r="V424" s="87">
        <v>0</v>
      </c>
      <c r="W424" s="87"/>
      <c r="X424" s="87"/>
      <c r="Y424" s="87"/>
      <c r="Z424" s="87"/>
      <c r="AA424" s="87"/>
      <c r="AB424" s="87"/>
      <c r="AC424" s="86"/>
      <c r="AD424" s="87"/>
      <c r="AE424" s="87"/>
      <c r="AF424" s="186"/>
    </row>
    <row r="425" spans="1:32" ht="15.75">
      <c r="A425" s="96" t="s">
        <v>811</v>
      </c>
      <c r="B425" s="111" t="s">
        <v>407</v>
      </c>
      <c r="C425" s="49">
        <f>D425+L425+N425+P425+R425+T425+V425+AC425</f>
        <v>812543</v>
      </c>
      <c r="D425" s="98">
        <f>SUM(E425:J425)</f>
        <v>812543</v>
      </c>
      <c r="E425" s="98"/>
      <c r="F425" s="98"/>
      <c r="G425" s="98"/>
      <c r="H425" s="98">
        <v>812543</v>
      </c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9"/>
      <c r="AD425" s="98"/>
      <c r="AE425" s="98"/>
      <c r="AF425" s="186"/>
    </row>
    <row r="426" spans="1:32" s="73" customFormat="1" ht="15.75">
      <c r="A426" s="632" t="s">
        <v>94</v>
      </c>
      <c r="B426" s="632"/>
      <c r="C426" s="50">
        <f>SUM(C424:C425)</f>
        <v>1893702</v>
      </c>
      <c r="D426" s="50">
        <f>SUM(D424:D425)</f>
        <v>1283010</v>
      </c>
      <c r="E426" s="50"/>
      <c r="F426" s="50"/>
      <c r="G426" s="50"/>
      <c r="H426" s="50">
        <f>SUM(H424:H425)</f>
        <v>1283010</v>
      </c>
      <c r="I426" s="50"/>
      <c r="J426" s="50"/>
      <c r="K426" s="50"/>
      <c r="L426" s="50"/>
      <c r="M426" s="50">
        <f>SUM(M424:M425)</f>
        <v>827</v>
      </c>
      <c r="N426" s="50">
        <f>SUM(N424:N425)</f>
        <v>610692</v>
      </c>
      <c r="O426" s="50"/>
      <c r="P426" s="50"/>
      <c r="Q426" s="50"/>
      <c r="R426" s="50"/>
      <c r="S426" s="50"/>
      <c r="T426" s="50"/>
      <c r="U426" s="50"/>
      <c r="V426" s="50">
        <f>SUM(V424:V425)</f>
        <v>0</v>
      </c>
      <c r="W426" s="50"/>
      <c r="X426" s="50"/>
      <c r="Y426" s="50"/>
      <c r="Z426" s="50"/>
      <c r="AA426" s="50"/>
      <c r="AB426" s="50"/>
      <c r="AC426" s="93"/>
      <c r="AD426" s="50"/>
      <c r="AE426" s="50"/>
      <c r="AF426" s="187"/>
    </row>
    <row r="427" spans="1:32" s="234" customFormat="1" ht="15.75">
      <c r="A427" s="629" t="s">
        <v>53</v>
      </c>
      <c r="B427" s="630"/>
      <c r="C427" s="237"/>
      <c r="D427" s="237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  <c r="AC427" s="201"/>
      <c r="AD427" s="237"/>
      <c r="AE427" s="238"/>
      <c r="AF427" s="233"/>
    </row>
    <row r="428" spans="1:32" s="232" customFormat="1" ht="15.75">
      <c r="A428" s="205" t="s">
        <v>812</v>
      </c>
      <c r="B428" s="259" t="s">
        <v>408</v>
      </c>
      <c r="C428" s="193">
        <f>D428+L428+N428+P428+R428+T428+V428+AC428</f>
        <v>43991</v>
      </c>
      <c r="D428" s="207">
        <f>SUM(E428:J428)</f>
        <v>43560</v>
      </c>
      <c r="E428" s="207"/>
      <c r="F428" s="207"/>
      <c r="G428" s="279">
        <v>43560</v>
      </c>
      <c r="H428" s="207"/>
      <c r="I428" s="193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8">
        <f>SUM(AD428:AE428)</f>
        <v>431</v>
      </c>
      <c r="AD428" s="207">
        <v>431</v>
      </c>
      <c r="AE428" s="207"/>
      <c r="AF428" s="231"/>
    </row>
    <row r="429" spans="1:32" s="232" customFormat="1" ht="15.75">
      <c r="A429" s="209">
        <v>0</v>
      </c>
      <c r="B429" s="260" t="s">
        <v>409</v>
      </c>
      <c r="C429" s="193">
        <f>D429+L429+N429+P429+R429+T429+V429+AC429</f>
        <v>585600</v>
      </c>
      <c r="D429" s="207"/>
      <c r="E429" s="193"/>
      <c r="F429" s="193"/>
      <c r="G429" s="193"/>
      <c r="H429" s="193"/>
      <c r="I429" s="193"/>
      <c r="J429" s="193"/>
      <c r="K429" s="193"/>
      <c r="L429" s="193"/>
      <c r="M429" s="193">
        <v>372</v>
      </c>
      <c r="N429" s="193">
        <v>585600</v>
      </c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212">
        <f>SUM(AD429:AE429)</f>
        <v>0</v>
      </c>
      <c r="AD429" s="193">
        <v>0</v>
      </c>
      <c r="AE429" s="193"/>
      <c r="AF429" s="231"/>
    </row>
    <row r="430" spans="1:32" s="232" customFormat="1" ht="15.75">
      <c r="A430" s="209" t="s">
        <v>814</v>
      </c>
      <c r="B430" s="260" t="s">
        <v>410</v>
      </c>
      <c r="C430" s="193">
        <f>D430+L430+N430+P430+R430+T430+V430+AC430</f>
        <v>60854</v>
      </c>
      <c r="D430" s="207">
        <f>SUM(E430:J430)</f>
        <v>60854</v>
      </c>
      <c r="E430" s="193"/>
      <c r="F430" s="193"/>
      <c r="G430" s="193">
        <v>60854</v>
      </c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212"/>
      <c r="AD430" s="193"/>
      <c r="AE430" s="193"/>
      <c r="AF430" s="231"/>
    </row>
    <row r="431" spans="1:32" s="232" customFormat="1" ht="15.75">
      <c r="A431" s="213" t="s">
        <v>815</v>
      </c>
      <c r="B431" s="261" t="s">
        <v>411</v>
      </c>
      <c r="C431" s="193">
        <f>D431+L431+N431+P431+R431+T431+V431+AC431</f>
        <v>885936</v>
      </c>
      <c r="D431" s="207"/>
      <c r="E431" s="215"/>
      <c r="F431" s="215"/>
      <c r="G431" s="215"/>
      <c r="H431" s="215"/>
      <c r="I431" s="193"/>
      <c r="J431" s="215"/>
      <c r="K431" s="215"/>
      <c r="L431" s="215"/>
      <c r="M431" s="279">
        <v>605</v>
      </c>
      <c r="N431" s="279">
        <v>877250</v>
      </c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7">
        <f>SUM(AD431:AE431)</f>
        <v>8686</v>
      </c>
      <c r="AD431" s="193">
        <v>8686</v>
      </c>
      <c r="AE431" s="215"/>
      <c r="AF431" s="231"/>
    </row>
    <row r="432" spans="1:32" s="234" customFormat="1" ht="15.75">
      <c r="A432" s="631" t="s">
        <v>95</v>
      </c>
      <c r="B432" s="631"/>
      <c r="C432" s="218">
        <f>SUM(C428:C431)</f>
        <v>1576381</v>
      </c>
      <c r="D432" s="218">
        <f>SUM(D428:D431)</f>
        <v>104414</v>
      </c>
      <c r="E432" s="218"/>
      <c r="F432" s="218"/>
      <c r="G432" s="218">
        <f>SUM(G428:G431)</f>
        <v>104414</v>
      </c>
      <c r="H432" s="218"/>
      <c r="I432" s="218"/>
      <c r="J432" s="218"/>
      <c r="K432" s="218"/>
      <c r="L432" s="218"/>
      <c r="M432" s="218">
        <f>SUM(M428:M431)</f>
        <v>977</v>
      </c>
      <c r="N432" s="218">
        <f>SUM(N428:N431)</f>
        <v>1462850</v>
      </c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>
        <f>SUM(AC428:AC431)</f>
        <v>9117</v>
      </c>
      <c r="AD432" s="218">
        <f>SUM(AD428:AD431)</f>
        <v>9117</v>
      </c>
      <c r="AE432" s="218"/>
      <c r="AF432" s="233"/>
    </row>
    <row r="433" spans="1:32" s="234" customFormat="1" ht="15.75">
      <c r="A433" s="262" t="s">
        <v>54</v>
      </c>
      <c r="B433" s="263"/>
      <c r="C433" s="237"/>
      <c r="D433" s="237"/>
      <c r="E433" s="237"/>
      <c r="F433" s="237"/>
      <c r="G433" s="237"/>
      <c r="H433" s="237"/>
      <c r="I433" s="237"/>
      <c r="J433" s="237"/>
      <c r="K433" s="263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  <c r="AC433" s="201"/>
      <c r="AD433" s="237"/>
      <c r="AE433" s="238"/>
      <c r="AF433" s="233"/>
    </row>
    <row r="434" spans="1:32" s="232" customFormat="1" ht="15.75">
      <c r="A434" s="205" t="s">
        <v>816</v>
      </c>
      <c r="B434" s="239" t="s">
        <v>412</v>
      </c>
      <c r="C434" s="193">
        <f aca="true" t="shared" si="40" ref="C434:C440">D434+L434+N434+P434+R434+T434+V434+AC434</f>
        <v>451755</v>
      </c>
      <c r="D434" s="207"/>
      <c r="E434" s="207"/>
      <c r="F434" s="207"/>
      <c r="G434" s="207"/>
      <c r="H434" s="207"/>
      <c r="I434" s="207"/>
      <c r="J434" s="207"/>
      <c r="K434" s="207"/>
      <c r="L434" s="207"/>
      <c r="M434" s="207">
        <v>444</v>
      </c>
      <c r="N434" s="207">
        <v>451755</v>
      </c>
      <c r="O434" s="207"/>
      <c r="P434" s="207"/>
      <c r="Q434" s="207"/>
      <c r="R434" s="207"/>
      <c r="S434" s="207"/>
      <c r="T434" s="207"/>
      <c r="U434" s="207"/>
      <c r="V434" s="207"/>
      <c r="W434" s="207"/>
      <c r="X434" s="207"/>
      <c r="Y434" s="207"/>
      <c r="Z434" s="207"/>
      <c r="AA434" s="207"/>
      <c r="AB434" s="207"/>
      <c r="AC434" s="208"/>
      <c r="AD434" s="207"/>
      <c r="AE434" s="207"/>
      <c r="AF434" s="231"/>
    </row>
    <row r="435" spans="1:32" s="232" customFormat="1" ht="15.75">
      <c r="A435" s="209" t="s">
        <v>817</v>
      </c>
      <c r="B435" s="241" t="s">
        <v>413</v>
      </c>
      <c r="C435" s="193">
        <f t="shared" si="40"/>
        <v>577117</v>
      </c>
      <c r="D435" s="193"/>
      <c r="E435" s="193"/>
      <c r="F435" s="193"/>
      <c r="G435" s="193"/>
      <c r="H435" s="193"/>
      <c r="I435" s="193"/>
      <c r="J435" s="193"/>
      <c r="K435" s="193"/>
      <c r="L435" s="193"/>
      <c r="M435" s="193">
        <v>504.7</v>
      </c>
      <c r="N435" s="193">
        <v>577117</v>
      </c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212"/>
      <c r="AD435" s="193"/>
      <c r="AE435" s="193"/>
      <c r="AF435" s="231"/>
    </row>
    <row r="436" spans="1:32" s="232" customFormat="1" ht="15.75">
      <c r="A436" s="209" t="s">
        <v>818</v>
      </c>
      <c r="B436" s="241" t="s">
        <v>414</v>
      </c>
      <c r="C436" s="193">
        <f t="shared" si="40"/>
        <v>1020374</v>
      </c>
      <c r="D436" s="193"/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>
        <v>984.4</v>
      </c>
      <c r="R436" s="193">
        <v>942584</v>
      </c>
      <c r="S436" s="193">
        <v>68.2</v>
      </c>
      <c r="T436" s="193">
        <v>77790</v>
      </c>
      <c r="U436" s="193"/>
      <c r="V436" s="193"/>
      <c r="W436" s="193"/>
      <c r="X436" s="193"/>
      <c r="Y436" s="193"/>
      <c r="Z436" s="193"/>
      <c r="AA436" s="193"/>
      <c r="AB436" s="193"/>
      <c r="AC436" s="212"/>
      <c r="AD436" s="193"/>
      <c r="AE436" s="193"/>
      <c r="AF436" s="231"/>
    </row>
    <row r="437" spans="1:32" s="232" customFormat="1" ht="15.75">
      <c r="A437" s="209" t="s">
        <v>819</v>
      </c>
      <c r="B437" s="241" t="s">
        <v>415</v>
      </c>
      <c r="C437" s="193">
        <f t="shared" si="40"/>
        <v>757681</v>
      </c>
      <c r="D437" s="193"/>
      <c r="E437" s="193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>
        <v>692</v>
      </c>
      <c r="R437" s="193">
        <v>757681</v>
      </c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212"/>
      <c r="AD437" s="193"/>
      <c r="AE437" s="193"/>
      <c r="AF437" s="231"/>
    </row>
    <row r="438" spans="1:32" s="232" customFormat="1" ht="15.75">
      <c r="A438" s="209" t="s">
        <v>820</v>
      </c>
      <c r="B438" s="241" t="s">
        <v>416</v>
      </c>
      <c r="C438" s="193">
        <f t="shared" si="40"/>
        <v>577959</v>
      </c>
      <c r="D438" s="193"/>
      <c r="E438" s="193"/>
      <c r="F438" s="193"/>
      <c r="G438" s="193"/>
      <c r="H438" s="193"/>
      <c r="I438" s="193"/>
      <c r="J438" s="193"/>
      <c r="K438" s="193"/>
      <c r="L438" s="193"/>
      <c r="M438" s="193">
        <v>608.7</v>
      </c>
      <c r="N438" s="193">
        <v>577959</v>
      </c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212"/>
      <c r="AD438" s="193"/>
      <c r="AE438" s="193"/>
      <c r="AF438" s="231"/>
    </row>
    <row r="439" spans="1:32" s="232" customFormat="1" ht="15.75">
      <c r="A439" s="209" t="s">
        <v>821</v>
      </c>
      <c r="B439" s="241" t="s">
        <v>417</v>
      </c>
      <c r="C439" s="193">
        <f t="shared" si="40"/>
        <v>795876</v>
      </c>
      <c r="D439" s="193"/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>
        <v>752.8</v>
      </c>
      <c r="R439" s="193">
        <v>795876</v>
      </c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212"/>
      <c r="AD439" s="193"/>
      <c r="AE439" s="193"/>
      <c r="AF439" s="231"/>
    </row>
    <row r="440" spans="1:32" s="232" customFormat="1" ht="15.75">
      <c r="A440" s="213" t="s">
        <v>822</v>
      </c>
      <c r="B440" s="243" t="s">
        <v>418</v>
      </c>
      <c r="C440" s="193">
        <f t="shared" si="40"/>
        <v>771550</v>
      </c>
      <c r="D440" s="215">
        <f>SUM(E440:J440)</f>
        <v>771550</v>
      </c>
      <c r="E440" s="215">
        <v>175024</v>
      </c>
      <c r="F440" s="215"/>
      <c r="G440" s="325">
        <v>128058</v>
      </c>
      <c r="H440" s="215">
        <v>468468</v>
      </c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7"/>
      <c r="AD440" s="215"/>
      <c r="AE440" s="215"/>
      <c r="AF440" s="231"/>
    </row>
    <row r="441" spans="1:32" s="234" customFormat="1" ht="15.75">
      <c r="A441" s="631" t="s">
        <v>55</v>
      </c>
      <c r="B441" s="631"/>
      <c r="C441" s="218">
        <f>SUM(C434:C440)</f>
        <v>4952312</v>
      </c>
      <c r="D441" s="218">
        <f aca="true" t="shared" si="41" ref="D441:T441">SUM(D434:D440)</f>
        <v>771550</v>
      </c>
      <c r="E441" s="218">
        <f t="shared" si="41"/>
        <v>175024</v>
      </c>
      <c r="F441" s="218"/>
      <c r="G441" s="218">
        <f t="shared" si="41"/>
        <v>128058</v>
      </c>
      <c r="H441" s="218">
        <f t="shared" si="41"/>
        <v>468468</v>
      </c>
      <c r="I441" s="218"/>
      <c r="J441" s="218"/>
      <c r="K441" s="218"/>
      <c r="L441" s="218"/>
      <c r="M441" s="218">
        <f t="shared" si="41"/>
        <v>1557.4</v>
      </c>
      <c r="N441" s="218">
        <f t="shared" si="41"/>
        <v>1606831</v>
      </c>
      <c r="O441" s="218"/>
      <c r="P441" s="218"/>
      <c r="Q441" s="218">
        <f t="shared" si="41"/>
        <v>2429.2</v>
      </c>
      <c r="R441" s="218">
        <f t="shared" si="41"/>
        <v>2496141</v>
      </c>
      <c r="S441" s="218">
        <f t="shared" si="41"/>
        <v>68.2</v>
      </c>
      <c r="T441" s="218">
        <f t="shared" si="41"/>
        <v>77790</v>
      </c>
      <c r="U441" s="218"/>
      <c r="V441" s="218"/>
      <c r="W441" s="218"/>
      <c r="X441" s="218"/>
      <c r="Y441" s="218"/>
      <c r="Z441" s="218"/>
      <c r="AA441" s="218"/>
      <c r="AB441" s="218"/>
      <c r="AC441" s="219"/>
      <c r="AD441" s="218"/>
      <c r="AE441" s="218"/>
      <c r="AF441" s="233"/>
    </row>
    <row r="442" spans="1:32" s="73" customFormat="1" ht="15.75">
      <c r="A442" s="633" t="s">
        <v>56</v>
      </c>
      <c r="B442" s="634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65"/>
      <c r="AD442" s="170"/>
      <c r="AE442" s="171"/>
      <c r="AF442" s="187"/>
    </row>
    <row r="443" spans="1:32" ht="15.75">
      <c r="A443" s="124" t="s">
        <v>823</v>
      </c>
      <c r="B443" s="137" t="s">
        <v>419</v>
      </c>
      <c r="C443" s="49">
        <f>D443+L443+N443+P443+R443+T443+V443+AC443</f>
        <v>825813</v>
      </c>
      <c r="D443" s="87"/>
      <c r="E443" s="87"/>
      <c r="F443" s="87"/>
      <c r="G443" s="87"/>
      <c r="H443" s="87"/>
      <c r="I443" s="87"/>
      <c r="J443" s="87"/>
      <c r="K443" s="87"/>
      <c r="L443" s="87"/>
      <c r="M443" s="87">
        <v>625</v>
      </c>
      <c r="N443" s="87">
        <v>825813</v>
      </c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6"/>
      <c r="AD443" s="87"/>
      <c r="AE443" s="87"/>
      <c r="AF443" s="186"/>
    </row>
    <row r="444" spans="1:32" ht="15.75">
      <c r="A444" s="48" t="s">
        <v>824</v>
      </c>
      <c r="B444" s="59" t="s">
        <v>420</v>
      </c>
      <c r="C444" s="49">
        <f>D444+L444+N444+P444+R444+T444+V444+AC444</f>
        <v>683800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>
        <v>576.08</v>
      </c>
      <c r="N444" s="49">
        <v>683800</v>
      </c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56"/>
      <c r="AD444" s="49"/>
      <c r="AE444" s="49"/>
      <c r="AF444" s="186"/>
    </row>
    <row r="445" spans="1:32" ht="15.75">
      <c r="A445" s="48" t="s">
        <v>825</v>
      </c>
      <c r="B445" s="59" t="s">
        <v>421</v>
      </c>
      <c r="C445" s="49">
        <f>D445+L445+N445+P445+R445+T445+V445+AC445</f>
        <v>996480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>
        <v>738</v>
      </c>
      <c r="N445" s="49">
        <v>996480</v>
      </c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56"/>
      <c r="AD445" s="49"/>
      <c r="AE445" s="49"/>
      <c r="AF445" s="186"/>
    </row>
    <row r="446" spans="1:32" ht="15.75">
      <c r="A446" s="48" t="s">
        <v>826</v>
      </c>
      <c r="B446" s="59" t="s">
        <v>422</v>
      </c>
      <c r="C446" s="49">
        <f>D446+L446+N446+P446+R446+T446+V446+AC446</f>
        <v>650884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>
        <v>606.96</v>
      </c>
      <c r="R446" s="49">
        <v>650884</v>
      </c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56"/>
      <c r="AD446" s="49"/>
      <c r="AE446" s="49"/>
      <c r="AF446" s="186"/>
    </row>
    <row r="447" spans="1:32" ht="15.75">
      <c r="A447" s="96" t="s">
        <v>827</v>
      </c>
      <c r="B447" s="111" t="s">
        <v>423</v>
      </c>
      <c r="C447" s="49">
        <f>D447+L447+N447+P447+R447+T447+V447+AC447</f>
        <v>349221</v>
      </c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>
        <v>346</v>
      </c>
      <c r="R447" s="291">
        <v>349221</v>
      </c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9"/>
      <c r="AD447" s="98"/>
      <c r="AE447" s="98"/>
      <c r="AF447" s="186"/>
    </row>
    <row r="448" spans="1:32" s="73" customFormat="1" ht="15.75">
      <c r="A448" s="632" t="s">
        <v>96</v>
      </c>
      <c r="B448" s="632"/>
      <c r="C448" s="50">
        <f>SUM(C443:C447)</f>
        <v>3506198</v>
      </c>
      <c r="D448" s="50"/>
      <c r="E448" s="50"/>
      <c r="F448" s="50"/>
      <c r="G448" s="50"/>
      <c r="H448" s="50"/>
      <c r="I448" s="50"/>
      <c r="J448" s="50"/>
      <c r="K448" s="50"/>
      <c r="L448" s="50"/>
      <c r="M448" s="50">
        <f aca="true" t="shared" si="42" ref="M448:R448">SUM(M443:M447)</f>
        <v>1939.08</v>
      </c>
      <c r="N448" s="50">
        <f t="shared" si="42"/>
        <v>2506093</v>
      </c>
      <c r="O448" s="50"/>
      <c r="P448" s="50"/>
      <c r="Q448" s="50">
        <f t="shared" si="42"/>
        <v>952.96</v>
      </c>
      <c r="R448" s="50">
        <f t="shared" si="42"/>
        <v>1000105</v>
      </c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93"/>
      <c r="AD448" s="50"/>
      <c r="AE448" s="50"/>
      <c r="AF448" s="187"/>
    </row>
    <row r="449" spans="1:32" s="234" customFormat="1" ht="15.75">
      <c r="A449" s="629" t="s">
        <v>57</v>
      </c>
      <c r="B449" s="630"/>
      <c r="C449" s="237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  <c r="AC449" s="201"/>
      <c r="AD449" s="237"/>
      <c r="AE449" s="238"/>
      <c r="AF449" s="233"/>
    </row>
    <row r="450" spans="1:32" s="234" customFormat="1" ht="15.75">
      <c r="A450" s="297"/>
      <c r="B450" s="296" t="s">
        <v>1000</v>
      </c>
      <c r="C450" s="207">
        <f aca="true" t="shared" si="43" ref="C450:C461">D450+L450+N450+P450+R450+T450+V450+AC450</f>
        <v>146827</v>
      </c>
      <c r="D450" s="215">
        <f aca="true" t="shared" si="44" ref="D450:D461">SUM(E450:J450)</f>
        <v>146827</v>
      </c>
      <c r="E450" s="279">
        <v>146827</v>
      </c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  <c r="AF450" s="233"/>
    </row>
    <row r="451" spans="1:32" s="234" customFormat="1" ht="15.75">
      <c r="A451" s="297"/>
      <c r="B451" s="296" t="s">
        <v>1001</v>
      </c>
      <c r="C451" s="207">
        <f t="shared" si="43"/>
        <v>144811</v>
      </c>
      <c r="D451" s="215">
        <f t="shared" si="44"/>
        <v>144811</v>
      </c>
      <c r="E451" s="279">
        <v>144811</v>
      </c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  <c r="AF451" s="233"/>
    </row>
    <row r="452" spans="1:32" s="234" customFormat="1" ht="15.75">
      <c r="A452" s="297"/>
      <c r="B452" s="296" t="s">
        <v>1002</v>
      </c>
      <c r="C452" s="207">
        <f t="shared" si="43"/>
        <v>291021</v>
      </c>
      <c r="D452" s="215">
        <f t="shared" si="44"/>
        <v>291021</v>
      </c>
      <c r="E452" s="279">
        <v>291021</v>
      </c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33"/>
    </row>
    <row r="453" spans="1:32" s="234" customFormat="1" ht="15.75">
      <c r="A453" s="297"/>
      <c r="B453" s="296" t="s">
        <v>1003</v>
      </c>
      <c r="C453" s="207">
        <f t="shared" si="43"/>
        <v>263200</v>
      </c>
      <c r="D453" s="215">
        <f t="shared" si="44"/>
        <v>263200</v>
      </c>
      <c r="E453" s="279">
        <v>263200</v>
      </c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  <c r="AF453" s="233"/>
    </row>
    <row r="454" spans="1:32" s="234" customFormat="1" ht="15.75">
      <c r="A454" s="297"/>
      <c r="B454" s="296" t="s">
        <v>1004</v>
      </c>
      <c r="C454" s="207">
        <f t="shared" si="43"/>
        <v>272501</v>
      </c>
      <c r="D454" s="215">
        <f t="shared" si="44"/>
        <v>272501</v>
      </c>
      <c r="E454" s="279">
        <v>272501</v>
      </c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33"/>
    </row>
    <row r="455" spans="1:32" s="234" customFormat="1" ht="15.75">
      <c r="A455" s="297"/>
      <c r="B455" s="296" t="s">
        <v>1005</v>
      </c>
      <c r="C455" s="207">
        <f>D455+L455+N455+P455+R455+T455+V455+AC455</f>
        <v>188440</v>
      </c>
      <c r="D455" s="215">
        <f>SUM(E455:J455)</f>
        <v>188440</v>
      </c>
      <c r="E455" s="279">
        <v>188440</v>
      </c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33"/>
    </row>
    <row r="456" spans="1:32" s="234" customFormat="1" ht="15.75">
      <c r="A456" s="297"/>
      <c r="B456" s="296" t="s">
        <v>1006</v>
      </c>
      <c r="C456" s="207">
        <f t="shared" si="43"/>
        <v>235937</v>
      </c>
      <c r="D456" s="215">
        <f t="shared" si="44"/>
        <v>235937</v>
      </c>
      <c r="E456" s="279">
        <v>235937</v>
      </c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33"/>
    </row>
    <row r="457" spans="1:32" s="234" customFormat="1" ht="15.75">
      <c r="A457" s="297"/>
      <c r="B457" s="296" t="s">
        <v>1007</v>
      </c>
      <c r="C457" s="207">
        <f t="shared" si="43"/>
        <v>221296</v>
      </c>
      <c r="D457" s="215">
        <f t="shared" si="44"/>
        <v>221296</v>
      </c>
      <c r="E457" s="279">
        <v>221296</v>
      </c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33"/>
    </row>
    <row r="458" spans="1:32" s="234" customFormat="1" ht="15.75">
      <c r="A458" s="297"/>
      <c r="B458" s="296" t="s">
        <v>1008</v>
      </c>
      <c r="C458" s="207">
        <f t="shared" si="43"/>
        <v>321200</v>
      </c>
      <c r="D458" s="215">
        <f t="shared" si="44"/>
        <v>321200</v>
      </c>
      <c r="E458" s="279">
        <v>321200</v>
      </c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33"/>
    </row>
    <row r="459" spans="1:32" s="234" customFormat="1" ht="15.75">
      <c r="A459" s="297"/>
      <c r="B459" s="296" t="s">
        <v>1009</v>
      </c>
      <c r="C459" s="207">
        <f t="shared" si="43"/>
        <v>323457</v>
      </c>
      <c r="D459" s="215">
        <f t="shared" si="44"/>
        <v>323457</v>
      </c>
      <c r="E459" s="279">
        <v>323457</v>
      </c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33"/>
    </row>
    <row r="460" spans="1:32" s="234" customFormat="1" ht="15.75">
      <c r="A460" s="297"/>
      <c r="B460" s="296" t="s">
        <v>1010</v>
      </c>
      <c r="C460" s="207">
        <f t="shared" si="43"/>
        <v>319693</v>
      </c>
      <c r="D460" s="193">
        <f t="shared" si="44"/>
        <v>319693</v>
      </c>
      <c r="E460" s="279">
        <v>319693</v>
      </c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33"/>
    </row>
    <row r="461" spans="1:32" s="234" customFormat="1" ht="15.75">
      <c r="A461" s="297"/>
      <c r="B461" s="296" t="s">
        <v>1011</v>
      </c>
      <c r="C461" s="193">
        <f t="shared" si="43"/>
        <v>214506</v>
      </c>
      <c r="D461" s="193">
        <f t="shared" si="44"/>
        <v>214506</v>
      </c>
      <c r="E461" s="278">
        <v>214506</v>
      </c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233"/>
    </row>
    <row r="462" spans="1:32" s="232" customFormat="1" ht="15.75">
      <c r="A462" s="264" t="s">
        <v>828</v>
      </c>
      <c r="B462" s="230" t="s">
        <v>467</v>
      </c>
      <c r="C462" s="193">
        <f>D462+L462+N462+P462+R462+T462+V462+AC462</f>
        <v>930000</v>
      </c>
      <c r="D462" s="193"/>
      <c r="E462" s="193"/>
      <c r="F462" s="193"/>
      <c r="G462" s="193"/>
      <c r="H462" s="193"/>
      <c r="I462" s="193"/>
      <c r="J462" s="193"/>
      <c r="K462" s="193"/>
      <c r="L462" s="193"/>
      <c r="M462" s="193">
        <v>345</v>
      </c>
      <c r="N462" s="193">
        <v>930000</v>
      </c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212"/>
      <c r="AD462" s="193"/>
      <c r="AE462" s="193"/>
      <c r="AF462" s="231"/>
    </row>
    <row r="463" spans="1:32" s="234" customFormat="1" ht="15.75">
      <c r="A463" s="631" t="s">
        <v>97</v>
      </c>
      <c r="B463" s="631"/>
      <c r="C463" s="218">
        <f>SUM(C450:C462)</f>
        <v>3872889</v>
      </c>
      <c r="D463" s="218">
        <f>SUM(D450:D462)</f>
        <v>2942889</v>
      </c>
      <c r="E463" s="218">
        <f>SUM(E450:E462)</f>
        <v>2942889</v>
      </c>
      <c r="F463" s="218"/>
      <c r="G463" s="218"/>
      <c r="H463" s="218"/>
      <c r="I463" s="218"/>
      <c r="J463" s="218"/>
      <c r="K463" s="218"/>
      <c r="L463" s="218"/>
      <c r="M463" s="218">
        <f>M462</f>
        <v>345</v>
      </c>
      <c r="N463" s="218">
        <f>N462</f>
        <v>930000</v>
      </c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9"/>
      <c r="AD463" s="218"/>
      <c r="AE463" s="218"/>
      <c r="AF463" s="233"/>
    </row>
    <row r="464" spans="1:32" s="73" customFormat="1" ht="15.75">
      <c r="A464" s="633" t="s">
        <v>58</v>
      </c>
      <c r="B464" s="634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9"/>
      <c r="N464" s="179"/>
      <c r="O464" s="179"/>
      <c r="P464" s="179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65"/>
      <c r="AD464" s="170"/>
      <c r="AE464" s="171"/>
      <c r="AF464" s="187"/>
    </row>
    <row r="465" spans="1:32" ht="15.75">
      <c r="A465" s="124" t="s">
        <v>829</v>
      </c>
      <c r="B465" s="137" t="s">
        <v>424</v>
      </c>
      <c r="C465" s="191">
        <f>D465+L465+N465+P465+R465+T465+V465+AC465</f>
        <v>1102570</v>
      </c>
      <c r="D465" s="98">
        <f aca="true" t="shared" si="45" ref="D465:D504">SUM(E465:J465)</f>
        <v>236297</v>
      </c>
      <c r="E465" s="295">
        <v>236297</v>
      </c>
      <c r="F465" s="87"/>
      <c r="G465" s="87"/>
      <c r="H465" s="87"/>
      <c r="I465" s="87"/>
      <c r="J465" s="87"/>
      <c r="K465" s="87"/>
      <c r="L465" s="87"/>
      <c r="M465" s="136">
        <v>372</v>
      </c>
      <c r="N465" s="317">
        <v>866273</v>
      </c>
      <c r="O465" s="136"/>
      <c r="P465" s="136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6"/>
      <c r="AD465" s="87"/>
      <c r="AE465" s="87"/>
      <c r="AF465" s="186"/>
    </row>
    <row r="466" spans="1:32" ht="15.75">
      <c r="A466" s="96" t="s">
        <v>830</v>
      </c>
      <c r="B466" s="111" t="s">
        <v>425</v>
      </c>
      <c r="C466" s="49">
        <f>D466+L466+N466+P466+R466+T466+V466+AC466</f>
        <v>1401960</v>
      </c>
      <c r="D466" s="98">
        <f t="shared" si="45"/>
        <v>409960</v>
      </c>
      <c r="E466" s="337">
        <v>409960</v>
      </c>
      <c r="F466" s="98"/>
      <c r="G466" s="98"/>
      <c r="H466" s="98"/>
      <c r="I466" s="98"/>
      <c r="J466" s="98"/>
      <c r="K466" s="98"/>
      <c r="L466" s="98"/>
      <c r="M466" s="120">
        <v>720</v>
      </c>
      <c r="N466" s="338">
        <v>992000</v>
      </c>
      <c r="O466" s="120"/>
      <c r="P466" s="120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9"/>
      <c r="AD466" s="98"/>
      <c r="AE466" s="98"/>
      <c r="AF466" s="186"/>
    </row>
    <row r="467" spans="1:32" s="73" customFormat="1" ht="15.75">
      <c r="A467" s="632" t="s">
        <v>98</v>
      </c>
      <c r="B467" s="632"/>
      <c r="C467" s="50">
        <f>SUM(C465:C466)</f>
        <v>2504530</v>
      </c>
      <c r="D467" s="50">
        <f>SUM(D465:D466)</f>
        <v>646257</v>
      </c>
      <c r="E467" s="50">
        <f>SUM(E465:E466)</f>
        <v>646257</v>
      </c>
      <c r="F467" s="50"/>
      <c r="G467" s="50"/>
      <c r="H467" s="50"/>
      <c r="I467" s="50"/>
      <c r="J467" s="50"/>
      <c r="K467" s="50"/>
      <c r="L467" s="50"/>
      <c r="M467" s="50">
        <f>SUM(M465:M466)</f>
        <v>1092</v>
      </c>
      <c r="N467" s="50">
        <f>SUM(N465:N466)</f>
        <v>1858273</v>
      </c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93"/>
      <c r="AD467" s="50"/>
      <c r="AE467" s="50"/>
      <c r="AF467" s="187"/>
    </row>
    <row r="468" spans="1:32" s="234" customFormat="1" ht="15.75">
      <c r="A468" s="629" t="s">
        <v>59</v>
      </c>
      <c r="B468" s="630"/>
      <c r="C468" s="237"/>
      <c r="D468" s="23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  <c r="AB468" s="237"/>
      <c r="AC468" s="201"/>
      <c r="AD468" s="237"/>
      <c r="AE468" s="238"/>
      <c r="AF468" s="233"/>
    </row>
    <row r="469" spans="1:32" s="232" customFormat="1" ht="15.75">
      <c r="A469" s="205" t="s">
        <v>831</v>
      </c>
      <c r="B469" s="259" t="s">
        <v>426</v>
      </c>
      <c r="C469" s="193">
        <f aca="true" t="shared" si="46" ref="C469:C478">D469+L469+N469+P469+R469+T469+V469+AC469</f>
        <v>37883</v>
      </c>
      <c r="D469" s="207">
        <f t="shared" si="45"/>
        <v>37883</v>
      </c>
      <c r="E469" s="207">
        <v>37883</v>
      </c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207"/>
      <c r="Z469" s="207"/>
      <c r="AA469" s="207"/>
      <c r="AB469" s="207"/>
      <c r="AC469" s="208"/>
      <c r="AD469" s="207"/>
      <c r="AE469" s="207"/>
      <c r="AF469" s="231"/>
    </row>
    <row r="470" spans="1:32" s="232" customFormat="1" ht="15.75">
      <c r="A470" s="209" t="s">
        <v>832</v>
      </c>
      <c r="B470" s="260" t="s">
        <v>427</v>
      </c>
      <c r="C470" s="193">
        <f t="shared" si="46"/>
        <v>37883</v>
      </c>
      <c r="D470" s="193">
        <f t="shared" si="45"/>
        <v>37883</v>
      </c>
      <c r="E470" s="193">
        <v>37883</v>
      </c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212"/>
      <c r="AD470" s="193"/>
      <c r="AE470" s="193"/>
      <c r="AF470" s="231"/>
    </row>
    <row r="471" spans="1:32" s="232" customFormat="1" ht="15.75">
      <c r="A471" s="209" t="s">
        <v>833</v>
      </c>
      <c r="B471" s="260" t="s">
        <v>428</v>
      </c>
      <c r="C471" s="193">
        <f t="shared" si="46"/>
        <v>37883</v>
      </c>
      <c r="D471" s="193">
        <f t="shared" si="45"/>
        <v>37883</v>
      </c>
      <c r="E471" s="193">
        <v>37883</v>
      </c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212"/>
      <c r="AD471" s="193"/>
      <c r="AE471" s="193"/>
      <c r="AF471" s="231"/>
    </row>
    <row r="472" spans="1:32" s="232" customFormat="1" ht="15.75">
      <c r="A472" s="209" t="s">
        <v>834</v>
      </c>
      <c r="B472" s="260" t="s">
        <v>429</v>
      </c>
      <c r="C472" s="193">
        <f t="shared" si="46"/>
        <v>37883</v>
      </c>
      <c r="D472" s="193">
        <f t="shared" si="45"/>
        <v>37883</v>
      </c>
      <c r="E472" s="193">
        <v>37883</v>
      </c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212"/>
      <c r="AD472" s="193"/>
      <c r="AE472" s="193"/>
      <c r="AF472" s="231"/>
    </row>
    <row r="473" spans="1:32" s="232" customFormat="1" ht="15.75">
      <c r="A473" s="209" t="s">
        <v>835</v>
      </c>
      <c r="B473" s="260" t="s">
        <v>430</v>
      </c>
      <c r="C473" s="193">
        <f t="shared" si="46"/>
        <v>799601</v>
      </c>
      <c r="D473" s="193">
        <f t="shared" si="45"/>
        <v>799601</v>
      </c>
      <c r="E473" s="193">
        <v>52186</v>
      </c>
      <c r="F473" s="193"/>
      <c r="G473" s="193">
        <v>155884</v>
      </c>
      <c r="H473" s="193">
        <v>372000</v>
      </c>
      <c r="I473" s="193">
        <v>219531</v>
      </c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212"/>
      <c r="AD473" s="193"/>
      <c r="AE473" s="193"/>
      <c r="AF473" s="231"/>
    </row>
    <row r="474" spans="1:32" s="232" customFormat="1" ht="15.75">
      <c r="A474" s="209" t="s">
        <v>836</v>
      </c>
      <c r="B474" s="260" t="s">
        <v>431</v>
      </c>
      <c r="C474" s="193">
        <f t="shared" si="46"/>
        <v>37883</v>
      </c>
      <c r="D474" s="193">
        <f t="shared" si="45"/>
        <v>37883</v>
      </c>
      <c r="E474" s="193">
        <v>37883</v>
      </c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212"/>
      <c r="AD474" s="193"/>
      <c r="AE474" s="193"/>
      <c r="AF474" s="231"/>
    </row>
    <row r="475" spans="1:32" s="232" customFormat="1" ht="15.75">
      <c r="A475" s="209" t="s">
        <v>837</v>
      </c>
      <c r="B475" s="260" t="s">
        <v>432</v>
      </c>
      <c r="C475" s="193">
        <f t="shared" si="46"/>
        <v>37883</v>
      </c>
      <c r="D475" s="193">
        <f t="shared" si="45"/>
        <v>37883</v>
      </c>
      <c r="E475" s="193">
        <v>37883</v>
      </c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212"/>
      <c r="AD475" s="193"/>
      <c r="AE475" s="193"/>
      <c r="AF475" s="231"/>
    </row>
    <row r="476" spans="1:32" s="232" customFormat="1" ht="15.75">
      <c r="A476" s="209" t="s">
        <v>838</v>
      </c>
      <c r="B476" s="260" t="s">
        <v>433</v>
      </c>
      <c r="C476" s="193">
        <f t="shared" si="46"/>
        <v>52186</v>
      </c>
      <c r="D476" s="193">
        <f t="shared" si="45"/>
        <v>52186</v>
      </c>
      <c r="E476" s="193">
        <v>52186</v>
      </c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212"/>
      <c r="AD476" s="193"/>
      <c r="AE476" s="193"/>
      <c r="AF476" s="231"/>
    </row>
    <row r="477" spans="1:32" s="232" customFormat="1" ht="15.75">
      <c r="A477" s="209" t="s">
        <v>839</v>
      </c>
      <c r="B477" s="260" t="s">
        <v>434</v>
      </c>
      <c r="C477" s="193">
        <f t="shared" si="46"/>
        <v>37883</v>
      </c>
      <c r="D477" s="193">
        <f t="shared" si="45"/>
        <v>37883</v>
      </c>
      <c r="E477" s="193">
        <v>37883</v>
      </c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212"/>
      <c r="AD477" s="193"/>
      <c r="AE477" s="193"/>
      <c r="AF477" s="231"/>
    </row>
    <row r="478" spans="1:32" s="232" customFormat="1" ht="15.75">
      <c r="A478" s="213" t="s">
        <v>840</v>
      </c>
      <c r="B478" s="261" t="s">
        <v>435</v>
      </c>
      <c r="C478" s="193">
        <f t="shared" si="46"/>
        <v>52186</v>
      </c>
      <c r="D478" s="215">
        <f t="shared" si="45"/>
        <v>52186</v>
      </c>
      <c r="E478" s="215">
        <v>52186</v>
      </c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7"/>
      <c r="AD478" s="215"/>
      <c r="AE478" s="215"/>
      <c r="AF478" s="231"/>
    </row>
    <row r="479" spans="1:32" s="234" customFormat="1" ht="15.75">
      <c r="A479" s="631" t="s">
        <v>99</v>
      </c>
      <c r="B479" s="631"/>
      <c r="C479" s="218">
        <f>SUM(C469:C478)</f>
        <v>1169154</v>
      </c>
      <c r="D479" s="218">
        <f aca="true" t="shared" si="47" ref="D479:I479">SUM(D469:D478)</f>
        <v>1169154</v>
      </c>
      <c r="E479" s="218">
        <f t="shared" si="47"/>
        <v>421739</v>
      </c>
      <c r="F479" s="218"/>
      <c r="G479" s="218">
        <f t="shared" si="47"/>
        <v>155884</v>
      </c>
      <c r="H479" s="218">
        <f t="shared" si="47"/>
        <v>372000</v>
      </c>
      <c r="I479" s="218">
        <f t="shared" si="47"/>
        <v>219531</v>
      </c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9"/>
      <c r="AD479" s="218"/>
      <c r="AE479" s="218"/>
      <c r="AF479" s="233"/>
    </row>
    <row r="480" spans="1:32" s="73" customFormat="1" ht="15.75">
      <c r="A480" s="633" t="s">
        <v>60</v>
      </c>
      <c r="B480" s="634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65"/>
      <c r="AD480" s="170"/>
      <c r="AE480" s="171"/>
      <c r="AF480" s="187"/>
    </row>
    <row r="481" spans="1:32" ht="15.75">
      <c r="A481" s="124" t="s">
        <v>841</v>
      </c>
      <c r="B481" s="137" t="s">
        <v>436</v>
      </c>
      <c r="C481" s="49">
        <f>D481+L481+N481+P481+R481+T481+V481+AC481</f>
        <v>604525.8</v>
      </c>
      <c r="D481" s="87"/>
      <c r="E481" s="87"/>
      <c r="F481" s="87"/>
      <c r="G481" s="87"/>
      <c r="H481" s="87"/>
      <c r="I481" s="87"/>
      <c r="J481" s="87"/>
      <c r="K481" s="87"/>
      <c r="L481" s="87"/>
      <c r="M481" s="87">
        <v>586</v>
      </c>
      <c r="N481" s="150">
        <v>604525.8</v>
      </c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6"/>
      <c r="AD481" s="87"/>
      <c r="AE481" s="87"/>
      <c r="AF481" s="186"/>
    </row>
    <row r="482" spans="1:32" ht="15.75">
      <c r="A482" s="96" t="s">
        <v>842</v>
      </c>
      <c r="B482" s="111" t="s">
        <v>437</v>
      </c>
      <c r="C482" s="49">
        <f>D482+L482+N482+P482+R482+T482+V482+AC482</f>
        <v>592146</v>
      </c>
      <c r="D482" s="98"/>
      <c r="E482" s="98"/>
      <c r="F482" s="98"/>
      <c r="G482" s="98"/>
      <c r="H482" s="98"/>
      <c r="I482" s="98"/>
      <c r="J482" s="98"/>
      <c r="K482" s="98"/>
      <c r="L482" s="98"/>
      <c r="M482" s="98">
        <v>574</v>
      </c>
      <c r="N482" s="291">
        <v>592146</v>
      </c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9"/>
      <c r="AD482" s="98"/>
      <c r="AE482" s="98"/>
      <c r="AF482" s="186"/>
    </row>
    <row r="483" spans="1:32" s="73" customFormat="1" ht="15.75">
      <c r="A483" s="632" t="s">
        <v>100</v>
      </c>
      <c r="B483" s="632"/>
      <c r="C483" s="50">
        <f>SUM(C481:C482)</f>
        <v>1196671.8</v>
      </c>
      <c r="D483" s="50"/>
      <c r="E483" s="50"/>
      <c r="F483" s="50"/>
      <c r="G483" s="50"/>
      <c r="H483" s="50"/>
      <c r="I483" s="50"/>
      <c r="J483" s="50"/>
      <c r="K483" s="50"/>
      <c r="L483" s="50"/>
      <c r="M483" s="50">
        <f>SUM(M481:M482)</f>
        <v>1160</v>
      </c>
      <c r="N483" s="50">
        <f>SUM(N481:N482)</f>
        <v>1196671.8</v>
      </c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93"/>
      <c r="AD483" s="50"/>
      <c r="AE483" s="50"/>
      <c r="AF483" s="187"/>
    </row>
    <row r="484" spans="1:32" s="73" customFormat="1" ht="15.75">
      <c r="A484" s="633" t="s">
        <v>61</v>
      </c>
      <c r="B484" s="634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65"/>
      <c r="AD484" s="170"/>
      <c r="AE484" s="171"/>
      <c r="AF484" s="187"/>
    </row>
    <row r="485" spans="1:32" ht="15.75">
      <c r="A485" s="144" t="s">
        <v>843</v>
      </c>
      <c r="B485" s="153" t="s">
        <v>439</v>
      </c>
      <c r="C485" s="191">
        <f>D485+L485+N485+P485+R485+T485+V485+AC485</f>
        <v>434701</v>
      </c>
      <c r="D485" s="273">
        <f>G485+H485+I485</f>
        <v>434701</v>
      </c>
      <c r="E485" s="146"/>
      <c r="F485" s="146"/>
      <c r="G485" s="319">
        <v>51924</v>
      </c>
      <c r="H485" s="319">
        <v>363278</v>
      </c>
      <c r="I485" s="319">
        <v>19499</v>
      </c>
      <c r="J485" s="146"/>
      <c r="K485" s="146"/>
      <c r="L485" s="146"/>
      <c r="M485" s="273"/>
      <c r="N485" s="273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8"/>
      <c r="AD485" s="146"/>
      <c r="AE485" s="146"/>
      <c r="AF485" s="186"/>
    </row>
    <row r="486" spans="1:32" s="73" customFormat="1" ht="15.75">
      <c r="A486" s="632" t="s">
        <v>101</v>
      </c>
      <c r="B486" s="632"/>
      <c r="C486" s="50">
        <f>C485</f>
        <v>434701</v>
      </c>
      <c r="D486" s="50">
        <f aca="true" t="shared" si="48" ref="D486:I486">D485</f>
        <v>434701</v>
      </c>
      <c r="E486" s="50"/>
      <c r="F486" s="50"/>
      <c r="G486" s="50">
        <f t="shared" si="48"/>
        <v>51924</v>
      </c>
      <c r="H486" s="50">
        <f t="shared" si="48"/>
        <v>363278</v>
      </c>
      <c r="I486" s="50">
        <f t="shared" si="48"/>
        <v>19499</v>
      </c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93"/>
      <c r="AD486" s="50"/>
      <c r="AE486" s="50"/>
      <c r="AF486" s="187"/>
    </row>
    <row r="487" spans="1:32" s="73" customFormat="1" ht="15.75">
      <c r="A487" s="633" t="s">
        <v>62</v>
      </c>
      <c r="B487" s="634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65"/>
      <c r="AD487" s="170"/>
      <c r="AE487" s="171"/>
      <c r="AF487" s="187"/>
    </row>
    <row r="488" spans="1:32" ht="15.75">
      <c r="A488" s="144" t="s">
        <v>844</v>
      </c>
      <c r="B488" s="151" t="s">
        <v>440</v>
      </c>
      <c r="C488" s="49">
        <f>D488+L488+N488+P488+R488+T488+V488+AC488</f>
        <v>1374491</v>
      </c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>
        <v>541</v>
      </c>
      <c r="R488" s="319">
        <v>1374491</v>
      </c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8"/>
      <c r="AD488" s="146"/>
      <c r="AE488" s="146"/>
      <c r="AF488" s="186"/>
    </row>
    <row r="489" spans="1:32" s="73" customFormat="1" ht="15.75">
      <c r="A489" s="632" t="s">
        <v>102</v>
      </c>
      <c r="B489" s="632"/>
      <c r="C489" s="50">
        <f>C488</f>
        <v>1374491</v>
      </c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>
        <f>Q488</f>
        <v>541</v>
      </c>
      <c r="R489" s="50">
        <f>R488</f>
        <v>1374491</v>
      </c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93"/>
      <c r="AD489" s="50"/>
      <c r="AE489" s="50"/>
      <c r="AF489" s="187"/>
    </row>
    <row r="490" spans="1:32" s="234" customFormat="1" ht="15.75">
      <c r="A490" s="629" t="s">
        <v>63</v>
      </c>
      <c r="B490" s="630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  <c r="AB490" s="237"/>
      <c r="AC490" s="201"/>
      <c r="AD490" s="237"/>
      <c r="AE490" s="238"/>
      <c r="AF490" s="233"/>
    </row>
    <row r="491" spans="1:32" s="232" customFormat="1" ht="15.75">
      <c r="A491" s="205" t="s">
        <v>845</v>
      </c>
      <c r="B491" s="259" t="s">
        <v>441</v>
      </c>
      <c r="C491" s="193">
        <f aca="true" t="shared" si="49" ref="C491:C504">D491+L491+N491+P491+R491+T491+V491+AC491</f>
        <v>663038</v>
      </c>
      <c r="D491" s="207">
        <f t="shared" si="45"/>
        <v>0</v>
      </c>
      <c r="E491" s="207"/>
      <c r="F491" s="207"/>
      <c r="G491" s="207"/>
      <c r="H491" s="207"/>
      <c r="I491" s="207"/>
      <c r="J491" s="207"/>
      <c r="K491" s="207"/>
      <c r="L491" s="207"/>
      <c r="M491" s="207">
        <v>356</v>
      </c>
      <c r="N491" s="323">
        <v>663038</v>
      </c>
      <c r="O491" s="207"/>
      <c r="P491" s="207"/>
      <c r="Q491" s="207"/>
      <c r="R491" s="207"/>
      <c r="S491" s="207"/>
      <c r="T491" s="207"/>
      <c r="U491" s="207"/>
      <c r="V491" s="207"/>
      <c r="W491" s="207"/>
      <c r="X491" s="207"/>
      <c r="Y491" s="207"/>
      <c r="Z491" s="207"/>
      <c r="AA491" s="207"/>
      <c r="AB491" s="207"/>
      <c r="AC491" s="208"/>
      <c r="AD491" s="207"/>
      <c r="AE491" s="207"/>
      <c r="AF491" s="231"/>
    </row>
    <row r="492" spans="1:32" s="232" customFormat="1" ht="15.75">
      <c r="A492" s="209" t="s">
        <v>846</v>
      </c>
      <c r="B492" s="260" t="s">
        <v>442</v>
      </c>
      <c r="C492" s="193">
        <f t="shared" si="49"/>
        <v>642152</v>
      </c>
      <c r="D492" s="193">
        <f t="shared" si="45"/>
        <v>0</v>
      </c>
      <c r="E492" s="193"/>
      <c r="F492" s="193"/>
      <c r="G492" s="193"/>
      <c r="H492" s="193"/>
      <c r="I492" s="193"/>
      <c r="J492" s="193"/>
      <c r="K492" s="193"/>
      <c r="L492" s="193"/>
      <c r="M492" s="193">
        <v>356</v>
      </c>
      <c r="N492" s="324">
        <v>642152</v>
      </c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212"/>
      <c r="AD492" s="193"/>
      <c r="AE492" s="193"/>
      <c r="AF492" s="231"/>
    </row>
    <row r="493" spans="1:32" s="232" customFormat="1" ht="15.75">
      <c r="A493" s="209" t="s">
        <v>847</v>
      </c>
      <c r="B493" s="260" t="s">
        <v>443</v>
      </c>
      <c r="C493" s="193">
        <f t="shared" si="49"/>
        <v>629588</v>
      </c>
      <c r="D493" s="193">
        <f t="shared" si="45"/>
        <v>0</v>
      </c>
      <c r="E493" s="193"/>
      <c r="F493" s="193"/>
      <c r="G493" s="193"/>
      <c r="H493" s="193"/>
      <c r="I493" s="193"/>
      <c r="J493" s="193"/>
      <c r="K493" s="193"/>
      <c r="L493" s="193"/>
      <c r="M493" s="193">
        <v>355</v>
      </c>
      <c r="N493" s="324">
        <v>629588</v>
      </c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212"/>
      <c r="AD493" s="193"/>
      <c r="AE493" s="193"/>
      <c r="AF493" s="231"/>
    </row>
    <row r="494" spans="1:32" s="232" customFormat="1" ht="15.75">
      <c r="A494" s="209" t="s">
        <v>848</v>
      </c>
      <c r="B494" s="260" t="s">
        <v>444</v>
      </c>
      <c r="C494" s="193">
        <f t="shared" si="49"/>
        <v>1163227</v>
      </c>
      <c r="D494" s="193">
        <f t="shared" si="45"/>
        <v>1163227</v>
      </c>
      <c r="E494" s="193"/>
      <c r="F494" s="193">
        <v>194099</v>
      </c>
      <c r="G494" s="193">
        <v>117447</v>
      </c>
      <c r="H494" s="193">
        <v>851681</v>
      </c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212"/>
      <c r="AD494" s="193"/>
      <c r="AE494" s="193"/>
      <c r="AF494" s="231"/>
    </row>
    <row r="495" spans="1:32" s="232" customFormat="1" ht="15.75">
      <c r="A495" s="209" t="s">
        <v>849</v>
      </c>
      <c r="B495" s="260" t="s">
        <v>445</v>
      </c>
      <c r="C495" s="193">
        <f t="shared" si="49"/>
        <v>311546</v>
      </c>
      <c r="D495" s="193">
        <f t="shared" si="45"/>
        <v>311546</v>
      </c>
      <c r="E495" s="193"/>
      <c r="F495" s="193">
        <v>194099</v>
      </c>
      <c r="G495" s="193">
        <v>117447</v>
      </c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212"/>
      <c r="AD495" s="193"/>
      <c r="AE495" s="193"/>
      <c r="AF495" s="231"/>
    </row>
    <row r="496" spans="1:32" s="232" customFormat="1" ht="15.75">
      <c r="A496" s="209" t="s">
        <v>850</v>
      </c>
      <c r="B496" s="260" t="s">
        <v>446</v>
      </c>
      <c r="C496" s="193">
        <f t="shared" si="49"/>
        <v>1464173</v>
      </c>
      <c r="D496" s="193">
        <f t="shared" si="45"/>
        <v>851681</v>
      </c>
      <c r="E496" s="193"/>
      <c r="F496" s="193"/>
      <c r="G496" s="193"/>
      <c r="H496" s="193">
        <v>851681</v>
      </c>
      <c r="I496" s="193"/>
      <c r="J496" s="193"/>
      <c r="K496" s="193"/>
      <c r="L496" s="193"/>
      <c r="M496" s="193">
        <v>355</v>
      </c>
      <c r="N496" s="324">
        <v>612492</v>
      </c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212"/>
      <c r="AD496" s="193"/>
      <c r="AE496" s="193"/>
      <c r="AF496" s="231"/>
    </row>
    <row r="497" spans="1:32" s="232" customFormat="1" ht="15.75">
      <c r="A497" s="209" t="s">
        <v>851</v>
      </c>
      <c r="B497" s="260" t="s">
        <v>447</v>
      </c>
      <c r="C497" s="193">
        <f t="shared" si="49"/>
        <v>1503626</v>
      </c>
      <c r="D497" s="193">
        <f t="shared" si="45"/>
        <v>851681</v>
      </c>
      <c r="E497" s="193"/>
      <c r="F497" s="193"/>
      <c r="G497" s="193"/>
      <c r="H497" s="193">
        <v>851681</v>
      </c>
      <c r="I497" s="193"/>
      <c r="J497" s="193"/>
      <c r="K497" s="193"/>
      <c r="L497" s="193"/>
      <c r="M497" s="193">
        <v>357</v>
      </c>
      <c r="N497" s="193">
        <v>651945</v>
      </c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212"/>
      <c r="AD497" s="193"/>
      <c r="AE497" s="193"/>
      <c r="AF497" s="231"/>
    </row>
    <row r="498" spans="1:32" s="232" customFormat="1" ht="15.75">
      <c r="A498" s="209" t="s">
        <v>852</v>
      </c>
      <c r="B498" s="260" t="s">
        <v>448</v>
      </c>
      <c r="C498" s="193">
        <f t="shared" si="49"/>
        <v>968212</v>
      </c>
      <c r="D498" s="193">
        <f t="shared" si="45"/>
        <v>968212</v>
      </c>
      <c r="E498" s="193"/>
      <c r="F498" s="193">
        <v>0</v>
      </c>
      <c r="G498" s="193">
        <v>117794</v>
      </c>
      <c r="H498" s="193">
        <v>850418</v>
      </c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212"/>
      <c r="AD498" s="193"/>
      <c r="AE498" s="193"/>
      <c r="AF498" s="231"/>
    </row>
    <row r="499" spans="1:32" s="232" customFormat="1" ht="15.75">
      <c r="A499" s="209" t="s">
        <v>853</v>
      </c>
      <c r="B499" s="260" t="s">
        <v>449</v>
      </c>
      <c r="C499" s="193">
        <f t="shared" si="49"/>
        <v>1174190</v>
      </c>
      <c r="D499" s="193">
        <f t="shared" si="45"/>
        <v>1174190</v>
      </c>
      <c r="E499" s="193"/>
      <c r="F499" s="193">
        <v>194652</v>
      </c>
      <c r="G499" s="193">
        <v>126037</v>
      </c>
      <c r="H499" s="193">
        <v>853501</v>
      </c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212"/>
      <c r="AD499" s="193"/>
      <c r="AE499" s="193"/>
      <c r="AF499" s="231"/>
    </row>
    <row r="500" spans="1:32" s="232" customFormat="1" ht="15.75">
      <c r="A500" s="209" t="s">
        <v>855</v>
      </c>
      <c r="B500" s="260" t="s">
        <v>451</v>
      </c>
      <c r="C500" s="193">
        <f t="shared" si="49"/>
        <v>2320873</v>
      </c>
      <c r="D500" s="193">
        <f t="shared" si="45"/>
        <v>789980</v>
      </c>
      <c r="E500" s="193"/>
      <c r="F500" s="193">
        <v>436390</v>
      </c>
      <c r="G500" s="193">
        <v>353590</v>
      </c>
      <c r="H500" s="193"/>
      <c r="I500" s="193"/>
      <c r="J500" s="193"/>
      <c r="K500" s="193"/>
      <c r="L500" s="193"/>
      <c r="M500" s="193">
        <v>826</v>
      </c>
      <c r="N500" s="193">
        <v>1530893</v>
      </c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212"/>
      <c r="AD500" s="193"/>
      <c r="AE500" s="193"/>
      <c r="AF500" s="231"/>
    </row>
    <row r="501" spans="1:32" s="232" customFormat="1" ht="15.75">
      <c r="A501" s="209" t="s">
        <v>856</v>
      </c>
      <c r="B501" s="260" t="s">
        <v>452</v>
      </c>
      <c r="C501" s="193">
        <f t="shared" si="49"/>
        <v>1258041</v>
      </c>
      <c r="D501" s="193">
        <f t="shared" si="45"/>
        <v>784700</v>
      </c>
      <c r="E501" s="193"/>
      <c r="F501" s="193">
        <v>433600</v>
      </c>
      <c r="G501" s="193">
        <v>351100</v>
      </c>
      <c r="H501" s="193"/>
      <c r="I501" s="193"/>
      <c r="J501" s="193"/>
      <c r="K501" s="193"/>
      <c r="L501" s="193"/>
      <c r="M501" s="193">
        <v>835</v>
      </c>
      <c r="N501" s="193">
        <v>473341</v>
      </c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212"/>
      <c r="AD501" s="193"/>
      <c r="AE501" s="193"/>
      <c r="AF501" s="231"/>
    </row>
    <row r="502" spans="1:32" s="232" customFormat="1" ht="15.75">
      <c r="A502" s="209" t="s">
        <v>857</v>
      </c>
      <c r="B502" s="260" t="s">
        <v>453</v>
      </c>
      <c r="C502" s="193">
        <f t="shared" si="49"/>
        <v>1450351</v>
      </c>
      <c r="D502" s="193">
        <f t="shared" si="45"/>
        <v>903701</v>
      </c>
      <c r="E502" s="193"/>
      <c r="F502" s="193">
        <v>140140</v>
      </c>
      <c r="G502" s="193">
        <v>113560</v>
      </c>
      <c r="H502" s="193">
        <v>650001</v>
      </c>
      <c r="I502" s="193"/>
      <c r="J502" s="193"/>
      <c r="K502" s="193"/>
      <c r="L502" s="193"/>
      <c r="M502" s="193">
        <v>377</v>
      </c>
      <c r="N502" s="193">
        <v>546650</v>
      </c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212"/>
      <c r="AD502" s="193"/>
      <c r="AE502" s="193"/>
      <c r="AF502" s="231"/>
    </row>
    <row r="503" spans="1:32" s="232" customFormat="1" ht="15.75">
      <c r="A503" s="209" t="s">
        <v>858</v>
      </c>
      <c r="B503" s="260" t="s">
        <v>454</v>
      </c>
      <c r="C503" s="193">
        <f t="shared" si="49"/>
        <v>1447588</v>
      </c>
      <c r="D503" s="193">
        <f t="shared" si="45"/>
        <v>0</v>
      </c>
      <c r="E503" s="193"/>
      <c r="F503" s="193"/>
      <c r="G503" s="193"/>
      <c r="H503" s="193"/>
      <c r="I503" s="193"/>
      <c r="J503" s="193"/>
      <c r="K503" s="193"/>
      <c r="L503" s="193"/>
      <c r="M503" s="193">
        <v>998</v>
      </c>
      <c r="N503" s="193">
        <v>1447588</v>
      </c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212"/>
      <c r="AD503" s="193"/>
      <c r="AE503" s="193"/>
      <c r="AF503" s="231"/>
    </row>
    <row r="504" spans="1:32" s="232" customFormat="1" ht="15.75">
      <c r="A504" s="213" t="s">
        <v>859</v>
      </c>
      <c r="B504" s="261" t="s">
        <v>455</v>
      </c>
      <c r="C504" s="193">
        <f t="shared" si="49"/>
        <v>1462843</v>
      </c>
      <c r="D504" s="215">
        <f t="shared" si="45"/>
        <v>682743</v>
      </c>
      <c r="E504" s="215"/>
      <c r="F504" s="215"/>
      <c r="G504" s="215"/>
      <c r="H504" s="215">
        <v>682743</v>
      </c>
      <c r="I504" s="215"/>
      <c r="J504" s="215"/>
      <c r="K504" s="215"/>
      <c r="L504" s="215"/>
      <c r="M504" s="215">
        <v>538</v>
      </c>
      <c r="N504" s="215">
        <v>780100</v>
      </c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7"/>
      <c r="AD504" s="215"/>
      <c r="AE504" s="215"/>
      <c r="AF504" s="231"/>
    </row>
    <row r="505" spans="1:32" s="234" customFormat="1" ht="15.75">
      <c r="A505" s="631" t="s">
        <v>103</v>
      </c>
      <c r="B505" s="631"/>
      <c r="C505" s="218">
        <f>SUM(C491:C504)</f>
        <v>16459448</v>
      </c>
      <c r="D505" s="218">
        <f>SUM(D491:D504)</f>
        <v>8481661</v>
      </c>
      <c r="E505" s="218"/>
      <c r="F505" s="218">
        <f>SUM(F491:F504)</f>
        <v>1592980</v>
      </c>
      <c r="G505" s="218">
        <f>SUM(G491:G504)</f>
        <v>1296975</v>
      </c>
      <c r="H505" s="218">
        <f>SUM(H491:H504)</f>
        <v>5591706</v>
      </c>
      <c r="I505" s="218"/>
      <c r="J505" s="218"/>
      <c r="K505" s="218"/>
      <c r="L505" s="218"/>
      <c r="M505" s="218">
        <f>SUM(M491:M504)</f>
        <v>5353</v>
      </c>
      <c r="N505" s="218">
        <f>SUM(N491:N504)</f>
        <v>7977787</v>
      </c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  <c r="AA505" s="218"/>
      <c r="AB505" s="218"/>
      <c r="AC505" s="218"/>
      <c r="AD505" s="218"/>
      <c r="AE505" s="218"/>
      <c r="AF505" s="233"/>
    </row>
    <row r="506" spans="1:32" s="73" customFormat="1" ht="15.75">
      <c r="A506" s="633" t="s">
        <v>64</v>
      </c>
      <c r="B506" s="634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65"/>
      <c r="AD506" s="170"/>
      <c r="AE506" s="171"/>
      <c r="AF506" s="187"/>
    </row>
    <row r="507" spans="1:32" ht="15.75">
      <c r="A507" s="124" t="s">
        <v>860</v>
      </c>
      <c r="B507" s="137" t="s">
        <v>460</v>
      </c>
      <c r="C507" s="49">
        <f>D507+L507+N507+P507+R507+T507+V507+AC507</f>
        <v>1062537</v>
      </c>
      <c r="D507" s="87"/>
      <c r="E507" s="87"/>
      <c r="F507" s="87"/>
      <c r="G507" s="87"/>
      <c r="H507" s="87"/>
      <c r="I507" s="87"/>
      <c r="J507" s="87"/>
      <c r="K507" s="87"/>
      <c r="L507" s="87"/>
      <c r="M507" s="315">
        <v>741.6</v>
      </c>
      <c r="N507" s="87">
        <v>1062537</v>
      </c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6"/>
      <c r="AD507" s="87"/>
      <c r="AE507" s="87"/>
      <c r="AF507" s="186"/>
    </row>
    <row r="508" spans="1:32" ht="15.75">
      <c r="A508" s="48" t="s">
        <v>861</v>
      </c>
      <c r="B508" s="59" t="s">
        <v>456</v>
      </c>
      <c r="C508" s="49">
        <f>D508+L508+N508+P508+R508+T508+V508+AC508</f>
        <v>918815</v>
      </c>
      <c r="D508" s="49"/>
      <c r="E508" s="49"/>
      <c r="F508" s="49"/>
      <c r="G508" s="49"/>
      <c r="H508" s="49"/>
      <c r="I508" s="49"/>
      <c r="J508" s="49"/>
      <c r="K508" s="49"/>
      <c r="L508" s="49"/>
      <c r="M508" s="313">
        <v>653.6</v>
      </c>
      <c r="N508" s="49">
        <v>918815</v>
      </c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56"/>
      <c r="AD508" s="49"/>
      <c r="AE508" s="49"/>
      <c r="AF508" s="186"/>
    </row>
    <row r="509" spans="1:32" ht="15.75">
      <c r="A509" s="48" t="s">
        <v>862</v>
      </c>
      <c r="B509" s="59" t="s">
        <v>459</v>
      </c>
      <c r="C509" s="49">
        <f>D509+L509+N509+P509+R509+T509+V509+AC509</f>
        <v>935929</v>
      </c>
      <c r="D509" s="49"/>
      <c r="E509" s="49"/>
      <c r="F509" s="49"/>
      <c r="G509" s="49"/>
      <c r="H509" s="49"/>
      <c r="I509" s="49"/>
      <c r="J509" s="49"/>
      <c r="K509" s="49"/>
      <c r="L509" s="49"/>
      <c r="M509" s="313">
        <v>892</v>
      </c>
      <c r="N509" s="313">
        <v>935929</v>
      </c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56"/>
      <c r="AD509" s="49"/>
      <c r="AE509" s="49"/>
      <c r="AF509" s="186"/>
    </row>
    <row r="510" spans="1:32" ht="15.75">
      <c r="A510" s="48" t="s">
        <v>863</v>
      </c>
      <c r="B510" s="59" t="s">
        <v>458</v>
      </c>
      <c r="C510" s="49">
        <f>D510+L510+N510+P510+R510+T510+V510+AC510</f>
        <v>874381</v>
      </c>
      <c r="D510" s="49"/>
      <c r="E510" s="49"/>
      <c r="F510" s="49"/>
      <c r="G510" s="49"/>
      <c r="H510" s="49"/>
      <c r="I510" s="49"/>
      <c r="J510" s="49"/>
      <c r="K510" s="49"/>
      <c r="L510" s="49"/>
      <c r="M510" s="313">
        <v>854.12</v>
      </c>
      <c r="N510" s="49">
        <v>874381</v>
      </c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56"/>
      <c r="AD510" s="49"/>
      <c r="AE510" s="49"/>
      <c r="AF510" s="186"/>
    </row>
    <row r="511" spans="1:32" ht="15.75">
      <c r="A511" s="96" t="s">
        <v>864</v>
      </c>
      <c r="B511" s="111" t="s">
        <v>457</v>
      </c>
      <c r="C511" s="49">
        <f>D511+L511+N511+P511+R511+T511+V511+AC511</f>
        <v>519375</v>
      </c>
      <c r="D511" s="98"/>
      <c r="E511" s="98"/>
      <c r="F511" s="98"/>
      <c r="G511" s="98"/>
      <c r="H511" s="98"/>
      <c r="I511" s="98"/>
      <c r="J511" s="98"/>
      <c r="K511" s="98"/>
      <c r="L511" s="98"/>
      <c r="M511" s="337">
        <v>306.15</v>
      </c>
      <c r="N511" s="291">
        <v>519375</v>
      </c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9"/>
      <c r="AD511" s="98"/>
      <c r="AE511" s="98"/>
      <c r="AF511" s="186"/>
    </row>
    <row r="512" spans="1:32" s="73" customFormat="1" ht="15.75">
      <c r="A512" s="632" t="s">
        <v>104</v>
      </c>
      <c r="B512" s="632"/>
      <c r="C512" s="50">
        <f>SUM(C507:C511)</f>
        <v>4311037</v>
      </c>
      <c r="D512" s="50"/>
      <c r="E512" s="50"/>
      <c r="F512" s="50"/>
      <c r="G512" s="50"/>
      <c r="H512" s="50"/>
      <c r="I512" s="50"/>
      <c r="J512" s="50"/>
      <c r="K512" s="50"/>
      <c r="L512" s="50"/>
      <c r="M512" s="50">
        <f>SUM(M507:M511)</f>
        <v>3447.47</v>
      </c>
      <c r="N512" s="50">
        <f>SUM(N507:N511)</f>
        <v>4311037</v>
      </c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93"/>
      <c r="AD512" s="50"/>
      <c r="AE512" s="50"/>
      <c r="AF512" s="187"/>
    </row>
    <row r="513" spans="1:32" s="234" customFormat="1" ht="15.75">
      <c r="A513" s="262" t="s">
        <v>65</v>
      </c>
      <c r="B513" s="263"/>
      <c r="C513" s="237"/>
      <c r="D513" s="237"/>
      <c r="E513" s="237"/>
      <c r="F513" s="237"/>
      <c r="G513" s="237"/>
      <c r="H513" s="237"/>
      <c r="I513" s="237"/>
      <c r="J513" s="237"/>
      <c r="K513" s="263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/>
      <c r="AC513" s="201"/>
      <c r="AD513" s="237"/>
      <c r="AE513" s="238"/>
      <c r="AF513" s="233"/>
    </row>
    <row r="514" spans="1:32" s="232" customFormat="1" ht="15.75">
      <c r="A514" s="264" t="s">
        <v>865</v>
      </c>
      <c r="B514" s="265" t="s">
        <v>461</v>
      </c>
      <c r="C514" s="193">
        <f>D514+L514+N514+P514+R514+T514+V514+AC514</f>
        <v>308752</v>
      </c>
      <c r="D514" s="266"/>
      <c r="E514" s="266"/>
      <c r="F514" s="266"/>
      <c r="G514" s="266"/>
      <c r="H514" s="266"/>
      <c r="I514" s="266"/>
      <c r="J514" s="266"/>
      <c r="K514" s="266"/>
      <c r="L514" s="266"/>
      <c r="M514" s="266">
        <v>241</v>
      </c>
      <c r="N514" s="318">
        <v>308752</v>
      </c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7"/>
      <c r="AD514" s="266"/>
      <c r="AE514" s="266"/>
      <c r="AF514" s="231"/>
    </row>
    <row r="515" spans="1:32" s="234" customFormat="1" ht="15.75">
      <c r="A515" s="631" t="s">
        <v>105</v>
      </c>
      <c r="B515" s="631"/>
      <c r="C515" s="218">
        <f>C514</f>
        <v>308752</v>
      </c>
      <c r="D515" s="218"/>
      <c r="E515" s="218"/>
      <c r="F515" s="218"/>
      <c r="G515" s="218"/>
      <c r="H515" s="218"/>
      <c r="I515" s="218"/>
      <c r="J515" s="218"/>
      <c r="K515" s="218"/>
      <c r="L515" s="218"/>
      <c r="M515" s="218">
        <f>M514</f>
        <v>241</v>
      </c>
      <c r="N515" s="218">
        <f>N514</f>
        <v>308752</v>
      </c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18"/>
      <c r="AA515" s="218"/>
      <c r="AB515" s="218"/>
      <c r="AC515" s="219"/>
      <c r="AD515" s="218"/>
      <c r="AE515" s="218"/>
      <c r="AF515" s="233"/>
    </row>
    <row r="516" spans="1:32" ht="15.75">
      <c r="A516" s="636" t="s">
        <v>469</v>
      </c>
      <c r="B516" s="637"/>
      <c r="C516" s="90"/>
      <c r="D516" s="90"/>
      <c r="E516" s="180"/>
      <c r="F516" s="180"/>
      <c r="G516" s="181"/>
      <c r="H516" s="181"/>
      <c r="I516" s="182"/>
      <c r="J516" s="182"/>
      <c r="K516" s="182"/>
      <c r="L516" s="183"/>
      <c r="M516" s="182"/>
      <c r="N516" s="182"/>
      <c r="O516" s="182"/>
      <c r="P516" s="182"/>
      <c r="Q516" s="182"/>
      <c r="R516" s="182"/>
      <c r="S516" s="182"/>
      <c r="T516" s="180"/>
      <c r="U516" s="182"/>
      <c r="V516" s="182"/>
      <c r="W516" s="182"/>
      <c r="X516" s="182"/>
      <c r="Y516" s="182"/>
      <c r="Z516" s="182"/>
      <c r="AA516" s="182"/>
      <c r="AB516" s="182"/>
      <c r="AC516" s="165"/>
      <c r="AD516" s="182"/>
      <c r="AE516" s="184"/>
      <c r="AF516" s="186"/>
    </row>
    <row r="517" spans="1:32" ht="15.75">
      <c r="A517" s="124" t="s">
        <v>866</v>
      </c>
      <c r="B517" s="137" t="s">
        <v>503</v>
      </c>
      <c r="C517" s="49">
        <f aca="true" t="shared" si="50" ref="C517:C522">D517+L517+N517+P517+R517+T517+V517+AC517</f>
        <v>287686</v>
      </c>
      <c r="D517" s="87">
        <f aca="true" t="shared" si="51" ref="D517:D545">SUM(E517:J517)</f>
        <v>287686</v>
      </c>
      <c r="E517" s="320">
        <v>287686</v>
      </c>
      <c r="F517" s="155"/>
      <c r="G517" s="156"/>
      <c r="H517" s="156"/>
      <c r="I517" s="131"/>
      <c r="J517" s="131"/>
      <c r="K517" s="131"/>
      <c r="L517" s="157"/>
      <c r="M517" s="131"/>
      <c r="N517" s="131"/>
      <c r="O517" s="131"/>
      <c r="P517" s="131"/>
      <c r="Q517" s="131"/>
      <c r="R517" s="131"/>
      <c r="S517" s="131"/>
      <c r="T517" s="137"/>
      <c r="U517" s="131"/>
      <c r="V517" s="131"/>
      <c r="W517" s="131"/>
      <c r="X517" s="131"/>
      <c r="Y517" s="131"/>
      <c r="Z517" s="131"/>
      <c r="AA517" s="131"/>
      <c r="AB517" s="131"/>
      <c r="AC517" s="86"/>
      <c r="AD517" s="131"/>
      <c r="AE517" s="158"/>
      <c r="AF517" s="186"/>
    </row>
    <row r="518" spans="1:32" ht="15.75">
      <c r="A518" s="48" t="s">
        <v>867</v>
      </c>
      <c r="B518" s="59" t="s">
        <v>504</v>
      </c>
      <c r="C518" s="49">
        <f t="shared" si="50"/>
        <v>287686</v>
      </c>
      <c r="D518" s="49">
        <f t="shared" si="51"/>
        <v>287686</v>
      </c>
      <c r="E518" s="321">
        <v>287686</v>
      </c>
      <c r="F518" s="69"/>
      <c r="G518" s="44"/>
      <c r="H518" s="44"/>
      <c r="I518" s="40"/>
      <c r="J518" s="40"/>
      <c r="K518" s="40"/>
      <c r="L518" s="58"/>
      <c r="M518" s="40"/>
      <c r="N518" s="40"/>
      <c r="O518" s="40"/>
      <c r="P518" s="40"/>
      <c r="Q518" s="40"/>
      <c r="R518" s="40"/>
      <c r="S518" s="40"/>
      <c r="T518" s="59"/>
      <c r="U518" s="40"/>
      <c r="V518" s="40"/>
      <c r="W518" s="40"/>
      <c r="X518" s="40"/>
      <c r="Y518" s="40"/>
      <c r="Z518" s="40"/>
      <c r="AA518" s="40"/>
      <c r="AB518" s="40"/>
      <c r="AC518" s="56"/>
      <c r="AD518" s="40"/>
      <c r="AE518" s="70"/>
      <c r="AF518" s="186"/>
    </row>
    <row r="519" spans="1:32" ht="15.75">
      <c r="A519" s="48" t="s">
        <v>868</v>
      </c>
      <c r="B519" s="59" t="s">
        <v>505</v>
      </c>
      <c r="C519" s="49">
        <f t="shared" si="50"/>
        <v>377326</v>
      </c>
      <c r="D519" s="49">
        <f t="shared" si="51"/>
        <v>377326</v>
      </c>
      <c r="E519" s="321">
        <v>377326</v>
      </c>
      <c r="F519" s="69"/>
      <c r="G519" s="44"/>
      <c r="H519" s="44"/>
      <c r="I519" s="40"/>
      <c r="J519" s="40"/>
      <c r="K519" s="40"/>
      <c r="L519" s="58"/>
      <c r="M519" s="40"/>
      <c r="N519" s="40"/>
      <c r="O519" s="40"/>
      <c r="P519" s="40"/>
      <c r="Q519" s="40"/>
      <c r="R519" s="40"/>
      <c r="S519" s="40"/>
      <c r="T519" s="59"/>
      <c r="U519" s="40"/>
      <c r="V519" s="40"/>
      <c r="W519" s="40"/>
      <c r="X519" s="40"/>
      <c r="Y519" s="40"/>
      <c r="Z519" s="40"/>
      <c r="AA519" s="40"/>
      <c r="AB519" s="40"/>
      <c r="AC519" s="56"/>
      <c r="AD519" s="40"/>
      <c r="AE519" s="70"/>
      <c r="AF519" s="186"/>
    </row>
    <row r="520" spans="1:32" ht="15.75">
      <c r="A520" s="48" t="s">
        <v>869</v>
      </c>
      <c r="B520" s="59" t="s">
        <v>506</v>
      </c>
      <c r="C520" s="49">
        <f t="shared" si="50"/>
        <v>158357</v>
      </c>
      <c r="D520" s="49">
        <f t="shared" si="51"/>
        <v>158357</v>
      </c>
      <c r="E520" s="321">
        <v>158357</v>
      </c>
      <c r="F520" s="69"/>
      <c r="G520" s="44"/>
      <c r="H520" s="44"/>
      <c r="I520" s="40"/>
      <c r="J520" s="40"/>
      <c r="K520" s="40"/>
      <c r="L520" s="58"/>
      <c r="M520" s="40"/>
      <c r="N520" s="40"/>
      <c r="O520" s="40"/>
      <c r="P520" s="40"/>
      <c r="Q520" s="40"/>
      <c r="R520" s="40"/>
      <c r="S520" s="40"/>
      <c r="T520" s="59"/>
      <c r="U520" s="40"/>
      <c r="V520" s="40"/>
      <c r="W520" s="40"/>
      <c r="X520" s="40"/>
      <c r="Y520" s="40"/>
      <c r="Z520" s="40"/>
      <c r="AA520" s="40"/>
      <c r="AB520" s="40"/>
      <c r="AC520" s="56"/>
      <c r="AD520" s="40"/>
      <c r="AE520" s="70"/>
      <c r="AF520" s="186"/>
    </row>
    <row r="521" spans="1:32" ht="15.75">
      <c r="A521" s="48" t="s">
        <v>870</v>
      </c>
      <c r="B521" s="59" t="s">
        <v>507</v>
      </c>
      <c r="C521" s="49">
        <f t="shared" si="50"/>
        <v>395558</v>
      </c>
      <c r="D521" s="49">
        <f t="shared" si="51"/>
        <v>395558</v>
      </c>
      <c r="E521" s="321">
        <v>395558</v>
      </c>
      <c r="F521" s="69"/>
      <c r="G521" s="44"/>
      <c r="H521" s="44"/>
      <c r="I521" s="40"/>
      <c r="J521" s="40"/>
      <c r="K521" s="40"/>
      <c r="L521" s="58"/>
      <c r="M521" s="40"/>
      <c r="N521" s="40"/>
      <c r="O521" s="40"/>
      <c r="P521" s="40"/>
      <c r="Q521" s="40"/>
      <c r="R521" s="40"/>
      <c r="S521" s="40"/>
      <c r="T521" s="59"/>
      <c r="U521" s="40"/>
      <c r="V521" s="40"/>
      <c r="W521" s="40"/>
      <c r="X521" s="40"/>
      <c r="Y521" s="40"/>
      <c r="Z521" s="40"/>
      <c r="AA521" s="40"/>
      <c r="AB521" s="40"/>
      <c r="AC521" s="56"/>
      <c r="AD521" s="40"/>
      <c r="AE521" s="70"/>
      <c r="AF521" s="186"/>
    </row>
    <row r="522" spans="1:32" ht="15.75">
      <c r="A522" s="96" t="s">
        <v>871</v>
      </c>
      <c r="B522" s="111" t="s">
        <v>508</v>
      </c>
      <c r="C522" s="49">
        <f t="shared" si="50"/>
        <v>479599</v>
      </c>
      <c r="D522" s="98">
        <f t="shared" si="51"/>
        <v>479599</v>
      </c>
      <c r="E522" s="322">
        <v>479599</v>
      </c>
      <c r="F522" s="121"/>
      <c r="G522" s="122"/>
      <c r="H522" s="122"/>
      <c r="I522" s="106"/>
      <c r="J522" s="106"/>
      <c r="K522" s="106"/>
      <c r="L522" s="79"/>
      <c r="M522" s="106"/>
      <c r="N522" s="106"/>
      <c r="O522" s="106"/>
      <c r="P522" s="106"/>
      <c r="Q522" s="106"/>
      <c r="R522" s="106"/>
      <c r="S522" s="106"/>
      <c r="T522" s="111"/>
      <c r="U522" s="106"/>
      <c r="V522" s="106"/>
      <c r="W522" s="106"/>
      <c r="X522" s="106"/>
      <c r="Y522" s="106"/>
      <c r="Z522" s="106"/>
      <c r="AA522" s="106"/>
      <c r="AB522" s="106"/>
      <c r="AC522" s="99"/>
      <c r="AD522" s="106"/>
      <c r="AE522" s="123"/>
      <c r="AF522" s="186"/>
    </row>
    <row r="523" spans="1:32" ht="15.75">
      <c r="A523" s="96"/>
      <c r="B523" s="298" t="s">
        <v>1012</v>
      </c>
      <c r="C523" s="49">
        <f>D523+L523+N523+P523+R523+T523+V523+AC523</f>
        <v>189609</v>
      </c>
      <c r="D523" s="98">
        <f>SUM(E523:J523)</f>
        <v>189609</v>
      </c>
      <c r="E523" s="312">
        <v>189609</v>
      </c>
      <c r="F523" s="121"/>
      <c r="G523" s="122"/>
      <c r="H523" s="122"/>
      <c r="I523" s="106"/>
      <c r="J523" s="106"/>
      <c r="K523" s="106"/>
      <c r="L523" s="284"/>
      <c r="M523" s="106"/>
      <c r="N523" s="106"/>
      <c r="O523" s="106"/>
      <c r="P523" s="106"/>
      <c r="Q523" s="106"/>
      <c r="R523" s="106"/>
      <c r="S523" s="106"/>
      <c r="T523" s="111"/>
      <c r="U523" s="106"/>
      <c r="V523" s="106"/>
      <c r="W523" s="106"/>
      <c r="X523" s="106"/>
      <c r="Y523" s="106"/>
      <c r="Z523" s="106"/>
      <c r="AA523" s="106"/>
      <c r="AB523" s="106"/>
      <c r="AC523" s="99"/>
      <c r="AD523" s="106"/>
      <c r="AE523" s="123"/>
      <c r="AF523" s="186"/>
    </row>
    <row r="524" spans="1:32" ht="15.75">
      <c r="A524" s="96"/>
      <c r="B524" s="298" t="s">
        <v>1013</v>
      </c>
      <c r="C524" s="49">
        <f>D524+L524+N524+P524+R524+T524+V524+AC524</f>
        <v>189609</v>
      </c>
      <c r="D524" s="98">
        <f>SUM(E524:J524)</f>
        <v>189609</v>
      </c>
      <c r="E524" s="312">
        <v>189609</v>
      </c>
      <c r="F524" s="121"/>
      <c r="G524" s="122"/>
      <c r="H524" s="122"/>
      <c r="I524" s="106"/>
      <c r="J524" s="106"/>
      <c r="K524" s="106"/>
      <c r="L524" s="284"/>
      <c r="M524" s="106"/>
      <c r="N524" s="106"/>
      <c r="O524" s="106"/>
      <c r="P524" s="106"/>
      <c r="Q524" s="106"/>
      <c r="R524" s="106"/>
      <c r="S524" s="106"/>
      <c r="T524" s="111"/>
      <c r="U524" s="106"/>
      <c r="V524" s="106"/>
      <c r="W524" s="106"/>
      <c r="X524" s="106"/>
      <c r="Y524" s="106"/>
      <c r="Z524" s="106"/>
      <c r="AA524" s="106"/>
      <c r="AB524" s="106"/>
      <c r="AC524" s="99"/>
      <c r="AD524" s="106"/>
      <c r="AE524" s="123"/>
      <c r="AF524" s="186"/>
    </row>
    <row r="525" spans="1:32" ht="15.75">
      <c r="A525" s="96"/>
      <c r="B525" s="298" t="s">
        <v>1014</v>
      </c>
      <c r="C525" s="49">
        <f>D525+L525+N525+P525+R525+T525+V525+AC525</f>
        <v>307290</v>
      </c>
      <c r="D525" s="98">
        <f>SUM(E525:J525)</f>
        <v>307290</v>
      </c>
      <c r="E525" s="312">
        <v>307290</v>
      </c>
      <c r="F525" s="121"/>
      <c r="G525" s="122"/>
      <c r="H525" s="122"/>
      <c r="I525" s="106"/>
      <c r="J525" s="106"/>
      <c r="K525" s="106"/>
      <c r="L525" s="284"/>
      <c r="M525" s="106"/>
      <c r="N525" s="106"/>
      <c r="O525" s="106"/>
      <c r="P525" s="106"/>
      <c r="Q525" s="106"/>
      <c r="R525" s="106"/>
      <c r="S525" s="106"/>
      <c r="T525" s="111"/>
      <c r="U525" s="106"/>
      <c r="V525" s="106"/>
      <c r="W525" s="106"/>
      <c r="X525" s="106"/>
      <c r="Y525" s="106"/>
      <c r="Z525" s="106"/>
      <c r="AA525" s="106"/>
      <c r="AB525" s="106"/>
      <c r="AC525" s="99"/>
      <c r="AD525" s="106"/>
      <c r="AE525" s="123"/>
      <c r="AF525" s="186"/>
    </row>
    <row r="526" spans="1:32" ht="15.75">
      <c r="A526" s="96"/>
      <c r="B526" s="298" t="s">
        <v>1015</v>
      </c>
      <c r="C526" s="49">
        <f>D526+L526+N526+P526+R526+T526+V526+AC526</f>
        <v>389687</v>
      </c>
      <c r="D526" s="98">
        <f>SUM(E526:J526)</f>
        <v>389687</v>
      </c>
      <c r="E526" s="312">
        <v>389687</v>
      </c>
      <c r="F526" s="121"/>
      <c r="G526" s="122"/>
      <c r="H526" s="122"/>
      <c r="I526" s="106"/>
      <c r="J526" s="106"/>
      <c r="K526" s="106"/>
      <c r="L526" s="284"/>
      <c r="M526" s="106"/>
      <c r="N526" s="106"/>
      <c r="O526" s="106"/>
      <c r="P526" s="106"/>
      <c r="Q526" s="106"/>
      <c r="R526" s="106"/>
      <c r="S526" s="106"/>
      <c r="T526" s="111"/>
      <c r="U526" s="106"/>
      <c r="V526" s="106"/>
      <c r="W526" s="106"/>
      <c r="X526" s="106"/>
      <c r="Y526" s="106"/>
      <c r="Z526" s="106"/>
      <c r="AA526" s="106"/>
      <c r="AB526" s="106"/>
      <c r="AC526" s="99"/>
      <c r="AD526" s="106"/>
      <c r="AE526" s="123"/>
      <c r="AF526" s="186"/>
    </row>
    <row r="527" spans="1:32" ht="15.75">
      <c r="A527" s="96"/>
      <c r="B527" s="298" t="s">
        <v>1016</v>
      </c>
      <c r="C527" s="49">
        <f>D527+L527+N527+P527+R527+T527+V527+AC527</f>
        <v>474345</v>
      </c>
      <c r="D527" s="98">
        <f>SUM(E527:J527)</f>
        <v>474345</v>
      </c>
      <c r="E527" s="312">
        <v>474345</v>
      </c>
      <c r="F527" s="121"/>
      <c r="G527" s="122"/>
      <c r="H527" s="122"/>
      <c r="I527" s="106"/>
      <c r="J527" s="106"/>
      <c r="K527" s="106"/>
      <c r="L527" s="284"/>
      <c r="M527" s="106"/>
      <c r="N527" s="106"/>
      <c r="O527" s="106"/>
      <c r="P527" s="106"/>
      <c r="Q527" s="106"/>
      <c r="R527" s="106"/>
      <c r="S527" s="106"/>
      <c r="T527" s="111"/>
      <c r="U527" s="106"/>
      <c r="V527" s="106"/>
      <c r="W527" s="106"/>
      <c r="X527" s="106"/>
      <c r="Y527" s="106"/>
      <c r="Z527" s="106"/>
      <c r="AA527" s="106"/>
      <c r="AB527" s="106"/>
      <c r="AC527" s="99"/>
      <c r="AD527" s="106"/>
      <c r="AE527" s="123"/>
      <c r="AF527" s="186"/>
    </row>
    <row r="528" spans="1:32" s="73" customFormat="1" ht="15.75">
      <c r="A528" s="635" t="s">
        <v>470</v>
      </c>
      <c r="B528" s="635"/>
      <c r="C528" s="50">
        <f>SUM(C517:C527)</f>
        <v>3536752</v>
      </c>
      <c r="D528" s="50">
        <f>SUM(D517:D527)</f>
        <v>3536752</v>
      </c>
      <c r="E528" s="50">
        <f>SUM(E517:E527)</f>
        <v>3536752</v>
      </c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93"/>
      <c r="AD528" s="50"/>
      <c r="AE528" s="50"/>
      <c r="AF528" s="187"/>
    </row>
    <row r="529" spans="1:32" s="234" customFormat="1" ht="15.75">
      <c r="A529" s="629" t="s">
        <v>66</v>
      </c>
      <c r="B529" s="630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  <c r="AC529" s="201"/>
      <c r="AD529" s="237"/>
      <c r="AE529" s="238"/>
      <c r="AF529" s="233"/>
    </row>
    <row r="530" spans="1:32" s="232" customFormat="1" ht="15.75">
      <c r="A530" s="205" t="s">
        <v>872</v>
      </c>
      <c r="B530" s="268" t="s">
        <v>462</v>
      </c>
      <c r="C530" s="193">
        <f aca="true" t="shared" si="52" ref="C530:C537">D530+L530+N530+P530+R530+T530+V530+AC530</f>
        <v>198244</v>
      </c>
      <c r="D530" s="207">
        <f t="shared" si="51"/>
        <v>124757</v>
      </c>
      <c r="E530" s="323">
        <v>124757</v>
      </c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>
        <v>596</v>
      </c>
      <c r="R530" s="207">
        <v>73487</v>
      </c>
      <c r="S530" s="207"/>
      <c r="T530" s="207"/>
      <c r="U530" s="207"/>
      <c r="V530" s="207"/>
      <c r="W530" s="207"/>
      <c r="X530" s="207"/>
      <c r="Y530" s="207"/>
      <c r="Z530" s="207"/>
      <c r="AA530" s="207"/>
      <c r="AB530" s="207"/>
      <c r="AC530" s="208"/>
      <c r="AD530" s="207"/>
      <c r="AE530" s="207"/>
      <c r="AF530" s="231"/>
    </row>
    <row r="531" spans="1:32" s="232" customFormat="1" ht="15.75">
      <c r="A531" s="209" t="s">
        <v>873</v>
      </c>
      <c r="B531" s="270" t="s">
        <v>463</v>
      </c>
      <c r="C531" s="193">
        <f t="shared" si="52"/>
        <v>445346</v>
      </c>
      <c r="D531" s="193">
        <f t="shared" si="51"/>
        <v>262903</v>
      </c>
      <c r="E531" s="324">
        <v>125502</v>
      </c>
      <c r="F531" s="269"/>
      <c r="G531" s="193"/>
      <c r="H531" s="193"/>
      <c r="I531" s="324">
        <v>137401</v>
      </c>
      <c r="J531" s="193"/>
      <c r="K531" s="193"/>
      <c r="L531" s="193"/>
      <c r="M531" s="193"/>
      <c r="N531" s="193"/>
      <c r="O531" s="193"/>
      <c r="P531" s="193"/>
      <c r="Q531" s="193">
        <v>60</v>
      </c>
      <c r="R531" s="193">
        <v>73487</v>
      </c>
      <c r="S531" s="193">
        <v>82</v>
      </c>
      <c r="T531" s="324">
        <v>108956</v>
      </c>
      <c r="U531" s="193"/>
      <c r="V531" s="193"/>
      <c r="W531" s="193"/>
      <c r="X531" s="193"/>
      <c r="Y531" s="193"/>
      <c r="Z531" s="193"/>
      <c r="AA531" s="193"/>
      <c r="AB531" s="193"/>
      <c r="AC531" s="212"/>
      <c r="AD531" s="193"/>
      <c r="AE531" s="193"/>
      <c r="AF531" s="231"/>
    </row>
    <row r="532" spans="1:32" s="232" customFormat="1" ht="15.75">
      <c r="A532" s="209" t="s">
        <v>874</v>
      </c>
      <c r="B532" s="270" t="s">
        <v>464</v>
      </c>
      <c r="C532" s="193">
        <f t="shared" si="52"/>
        <v>95702</v>
      </c>
      <c r="D532" s="193">
        <f t="shared" si="51"/>
        <v>95702</v>
      </c>
      <c r="E532" s="324">
        <v>95702</v>
      </c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212"/>
      <c r="AD532" s="193"/>
      <c r="AE532" s="193"/>
      <c r="AF532" s="231"/>
    </row>
    <row r="533" spans="1:32" s="232" customFormat="1" ht="15.75">
      <c r="A533" s="213" t="s">
        <v>875</v>
      </c>
      <c r="B533" s="271" t="s">
        <v>465</v>
      </c>
      <c r="C533" s="193">
        <f t="shared" si="52"/>
        <v>565254</v>
      </c>
      <c r="D533" s="193"/>
      <c r="E533" s="215"/>
      <c r="F533" s="215"/>
      <c r="G533" s="215"/>
      <c r="H533" s="215"/>
      <c r="I533" s="215"/>
      <c r="J533" s="215"/>
      <c r="K533" s="215"/>
      <c r="L533" s="215"/>
      <c r="M533" s="215">
        <v>540</v>
      </c>
      <c r="N533" s="325">
        <v>565254</v>
      </c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7"/>
      <c r="AD533" s="215"/>
      <c r="AE533" s="215"/>
      <c r="AF533" s="231"/>
    </row>
    <row r="534" spans="1:32" s="232" customFormat="1" ht="15.75">
      <c r="A534" s="213"/>
      <c r="B534" s="299" t="s">
        <v>1017</v>
      </c>
      <c r="C534" s="193">
        <f t="shared" si="52"/>
        <v>400082</v>
      </c>
      <c r="D534" s="193">
        <f t="shared" si="51"/>
        <v>400082</v>
      </c>
      <c r="E534" s="279">
        <v>400082</v>
      </c>
      <c r="F534" s="215"/>
      <c r="G534" s="215"/>
      <c r="H534" s="215"/>
      <c r="I534" s="215"/>
      <c r="J534" s="215"/>
      <c r="K534" s="215"/>
      <c r="L534" s="215"/>
      <c r="M534" s="215"/>
      <c r="N534" s="272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7"/>
      <c r="AD534" s="215"/>
      <c r="AE534" s="215"/>
      <c r="AF534" s="231"/>
    </row>
    <row r="535" spans="1:32" s="232" customFormat="1" ht="15.75">
      <c r="A535" s="213"/>
      <c r="B535" s="299" t="s">
        <v>1018</v>
      </c>
      <c r="C535" s="193">
        <f t="shared" si="52"/>
        <v>371541</v>
      </c>
      <c r="D535" s="193">
        <f t="shared" si="51"/>
        <v>371541</v>
      </c>
      <c r="E535" s="279">
        <v>371541</v>
      </c>
      <c r="F535" s="215"/>
      <c r="G535" s="215"/>
      <c r="H535" s="215"/>
      <c r="I535" s="215"/>
      <c r="J535" s="215"/>
      <c r="K535" s="215"/>
      <c r="L535" s="215"/>
      <c r="M535" s="215"/>
      <c r="N535" s="272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7"/>
      <c r="AD535" s="215"/>
      <c r="AE535" s="215"/>
      <c r="AF535" s="231"/>
    </row>
    <row r="536" spans="1:32" s="232" customFormat="1" ht="15.75">
      <c r="A536" s="213"/>
      <c r="B536" s="299" t="s">
        <v>1024</v>
      </c>
      <c r="C536" s="193">
        <f t="shared" si="52"/>
        <v>183798</v>
      </c>
      <c r="D536" s="193"/>
      <c r="E536" s="215"/>
      <c r="F536" s="215"/>
      <c r="G536" s="215"/>
      <c r="H536" s="215"/>
      <c r="I536" s="215"/>
      <c r="J536" s="215"/>
      <c r="K536" s="215"/>
      <c r="L536" s="215"/>
      <c r="M536" s="215"/>
      <c r="N536" s="272"/>
      <c r="O536" s="279">
        <v>612</v>
      </c>
      <c r="P536" s="279">
        <v>183798</v>
      </c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7"/>
      <c r="AD536" s="215"/>
      <c r="AE536" s="215"/>
      <c r="AF536" s="231"/>
    </row>
    <row r="537" spans="1:32" s="232" customFormat="1" ht="15.75">
      <c r="A537" s="213"/>
      <c r="B537" s="299" t="s">
        <v>1025</v>
      </c>
      <c r="C537" s="193">
        <f t="shared" si="52"/>
        <v>147814</v>
      </c>
      <c r="D537" s="193"/>
      <c r="E537" s="215"/>
      <c r="F537" s="215"/>
      <c r="G537" s="215"/>
      <c r="H537" s="215"/>
      <c r="I537" s="215"/>
      <c r="J537" s="215"/>
      <c r="K537" s="215"/>
      <c r="L537" s="215"/>
      <c r="M537" s="215"/>
      <c r="N537" s="272"/>
      <c r="O537" s="279">
        <v>540</v>
      </c>
      <c r="P537" s="279">
        <v>147814</v>
      </c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7"/>
      <c r="AD537" s="215"/>
      <c r="AE537" s="215"/>
      <c r="AF537" s="231"/>
    </row>
    <row r="538" spans="1:32" s="234" customFormat="1" ht="15.75">
      <c r="A538" s="631" t="s">
        <v>106</v>
      </c>
      <c r="B538" s="631"/>
      <c r="C538" s="218">
        <f>SUM(C530:C537)</f>
        <v>2407781</v>
      </c>
      <c r="D538" s="218">
        <f aca="true" t="shared" si="53" ref="D538:U538">SUM(D530:D537)</f>
        <v>1254985</v>
      </c>
      <c r="E538" s="218">
        <f t="shared" si="53"/>
        <v>1117584</v>
      </c>
      <c r="F538" s="218"/>
      <c r="G538" s="218"/>
      <c r="H538" s="218"/>
      <c r="I538" s="218">
        <f t="shared" si="53"/>
        <v>137401</v>
      </c>
      <c r="J538" s="218"/>
      <c r="K538" s="218"/>
      <c r="L538" s="218"/>
      <c r="M538" s="218">
        <f t="shared" si="53"/>
        <v>540</v>
      </c>
      <c r="N538" s="218">
        <f t="shared" si="53"/>
        <v>565254</v>
      </c>
      <c r="O538" s="218">
        <f t="shared" si="53"/>
        <v>1152</v>
      </c>
      <c r="P538" s="218">
        <f t="shared" si="53"/>
        <v>331612</v>
      </c>
      <c r="Q538" s="218">
        <f t="shared" si="53"/>
        <v>656</v>
      </c>
      <c r="R538" s="218">
        <f t="shared" si="53"/>
        <v>146974</v>
      </c>
      <c r="S538" s="218">
        <f t="shared" si="53"/>
        <v>82</v>
      </c>
      <c r="T538" s="218">
        <f t="shared" si="53"/>
        <v>108956</v>
      </c>
      <c r="U538" s="218">
        <f t="shared" si="53"/>
        <v>0</v>
      </c>
      <c r="V538" s="218"/>
      <c r="W538" s="218"/>
      <c r="X538" s="218"/>
      <c r="Y538" s="218"/>
      <c r="Z538" s="218"/>
      <c r="AA538" s="218"/>
      <c r="AB538" s="218"/>
      <c r="AC538" s="219"/>
      <c r="AD538" s="218"/>
      <c r="AE538" s="218"/>
      <c r="AF538" s="233"/>
    </row>
    <row r="539" spans="1:32" s="234" customFormat="1" ht="15.75">
      <c r="A539" s="629" t="s">
        <v>32</v>
      </c>
      <c r="B539" s="630"/>
      <c r="C539" s="237"/>
      <c r="D539" s="237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/>
      <c r="AC539" s="201"/>
      <c r="AD539" s="237"/>
      <c r="AE539" s="238"/>
      <c r="AF539" s="233"/>
    </row>
    <row r="540" spans="1:32" s="232" customFormat="1" ht="15.75">
      <c r="A540" s="205" t="s">
        <v>876</v>
      </c>
      <c r="B540" s="268" t="s">
        <v>33</v>
      </c>
      <c r="C540" s="193">
        <f>D540+L540+N540+P540+R540+T540+V540+AC540</f>
        <v>251141</v>
      </c>
      <c r="D540" s="207">
        <f t="shared" si="51"/>
        <v>251141</v>
      </c>
      <c r="E540" s="207">
        <v>251141</v>
      </c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  <c r="V540" s="207"/>
      <c r="W540" s="207"/>
      <c r="X540" s="207"/>
      <c r="Y540" s="207"/>
      <c r="Z540" s="207"/>
      <c r="AA540" s="207"/>
      <c r="AB540" s="207"/>
      <c r="AC540" s="208"/>
      <c r="AD540" s="207"/>
      <c r="AE540" s="207"/>
      <c r="AF540" s="231"/>
    </row>
    <row r="541" spans="1:32" s="232" customFormat="1" ht="15.75">
      <c r="A541" s="205" t="s">
        <v>877</v>
      </c>
      <c r="B541" s="268" t="s">
        <v>34</v>
      </c>
      <c r="C541" s="193">
        <f>D541+L541+N541+P541+R541+T541+V541+AC541</f>
        <v>286396</v>
      </c>
      <c r="D541" s="207">
        <f>SUM(E541:J541)</f>
        <v>286396</v>
      </c>
      <c r="E541" s="207"/>
      <c r="F541" s="207"/>
      <c r="G541" s="207">
        <v>286396</v>
      </c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  <c r="V541" s="207"/>
      <c r="W541" s="207"/>
      <c r="X541" s="207"/>
      <c r="Y541" s="207"/>
      <c r="Z541" s="207"/>
      <c r="AA541" s="207"/>
      <c r="AB541" s="207"/>
      <c r="AC541" s="208"/>
      <c r="AD541" s="207"/>
      <c r="AE541" s="207"/>
      <c r="AF541" s="231"/>
    </row>
    <row r="542" spans="1:32" s="234" customFormat="1" ht="15.75">
      <c r="A542" s="631" t="s">
        <v>107</v>
      </c>
      <c r="B542" s="631"/>
      <c r="C542" s="218">
        <f>SUM(C540:C541)</f>
        <v>537537</v>
      </c>
      <c r="D542" s="218">
        <f>SUM(D540:D541)</f>
        <v>537537</v>
      </c>
      <c r="E542" s="218">
        <f>SUM(E540:E541)</f>
        <v>251141</v>
      </c>
      <c r="F542" s="218"/>
      <c r="G542" s="218">
        <f>SUM(G540:G541)</f>
        <v>286396</v>
      </c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9"/>
      <c r="AD542" s="218"/>
      <c r="AE542" s="218"/>
      <c r="AF542" s="233"/>
    </row>
    <row r="543" spans="1:32" s="73" customFormat="1" ht="15.75">
      <c r="A543" s="633" t="s">
        <v>67</v>
      </c>
      <c r="B543" s="634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65"/>
      <c r="AD543" s="170"/>
      <c r="AE543" s="171"/>
      <c r="AF543" s="187"/>
    </row>
    <row r="544" spans="1:32" ht="15.75">
      <c r="A544" s="124" t="s">
        <v>878</v>
      </c>
      <c r="B544" s="149" t="s">
        <v>68</v>
      </c>
      <c r="C544" s="49">
        <f>D544+L544+N544+P544+R544+T544+V544+AC544</f>
        <v>83132</v>
      </c>
      <c r="D544" s="87">
        <f t="shared" si="51"/>
        <v>83132</v>
      </c>
      <c r="E544" s="150">
        <v>83132</v>
      </c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6"/>
      <c r="AD544" s="87"/>
      <c r="AE544" s="87"/>
      <c r="AF544" s="186"/>
    </row>
    <row r="545" spans="1:32" ht="15.75">
      <c r="A545" s="96" t="s">
        <v>879</v>
      </c>
      <c r="B545" s="117" t="s">
        <v>69</v>
      </c>
      <c r="C545" s="49">
        <f>D545+L545+N545+P545+R545+T545+V545+AC545</f>
        <v>83132</v>
      </c>
      <c r="D545" s="98">
        <f t="shared" si="51"/>
        <v>83132</v>
      </c>
      <c r="E545" s="291">
        <v>83132</v>
      </c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9"/>
      <c r="AD545" s="98"/>
      <c r="AE545" s="98"/>
      <c r="AF545" s="186"/>
    </row>
    <row r="546" spans="1:32" s="73" customFormat="1" ht="15.75">
      <c r="A546" s="632" t="s">
        <v>466</v>
      </c>
      <c r="B546" s="632"/>
      <c r="C546" s="50">
        <f>SUM(C544:C545)</f>
        <v>166264</v>
      </c>
      <c r="D546" s="50">
        <f>SUM(D544:D545)</f>
        <v>166264</v>
      </c>
      <c r="E546" s="50">
        <f>SUM(E544:E545)</f>
        <v>166264</v>
      </c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93"/>
      <c r="AD546" s="50"/>
      <c r="AE546" s="50"/>
      <c r="AF546" s="187"/>
    </row>
    <row r="547" spans="1:32" ht="15.75">
      <c r="A547" s="610" t="s">
        <v>471</v>
      </c>
      <c r="B547" s="610"/>
      <c r="C547" s="50">
        <f aca="true" t="shared" si="54" ref="C547:AE547">C546+C542+C538+C528+C515+C512+C505+C489+C486+C483+C479+C467+C463+C448+C441+C432+C426+C422+C416+C413+C409+C396+C392+C389+C386+C374+C366+C202+C195+C191+C182+C174+C162+C146+C130+C72+C66+C47+C43+C13</f>
        <v>622546177.8</v>
      </c>
      <c r="D547" s="50">
        <f t="shared" si="54"/>
        <v>277904056</v>
      </c>
      <c r="E547" s="50">
        <f t="shared" si="54"/>
        <v>60158361</v>
      </c>
      <c r="F547" s="50">
        <f t="shared" si="54"/>
        <v>31623229</v>
      </c>
      <c r="G547" s="50">
        <f t="shared" si="54"/>
        <v>30298194</v>
      </c>
      <c r="H547" s="50">
        <f t="shared" si="54"/>
        <v>149592456</v>
      </c>
      <c r="I547" s="50">
        <f t="shared" si="54"/>
        <v>13271109</v>
      </c>
      <c r="J547" s="50">
        <f t="shared" si="54"/>
        <v>500000</v>
      </c>
      <c r="K547" s="50">
        <f t="shared" si="54"/>
        <v>6</v>
      </c>
      <c r="L547" s="50">
        <f t="shared" si="54"/>
        <v>11499504</v>
      </c>
      <c r="M547" s="50">
        <f t="shared" si="54"/>
        <v>158606.8</v>
      </c>
      <c r="N547" s="50">
        <f t="shared" si="54"/>
        <v>214471177.8</v>
      </c>
      <c r="O547" s="50">
        <f t="shared" si="54"/>
        <v>2204.87</v>
      </c>
      <c r="P547" s="50">
        <f t="shared" si="54"/>
        <v>893588</v>
      </c>
      <c r="Q547" s="50">
        <f t="shared" si="54"/>
        <v>128686.45999999999</v>
      </c>
      <c r="R547" s="50">
        <f t="shared" si="54"/>
        <v>114516256</v>
      </c>
      <c r="S547" s="50">
        <f t="shared" si="54"/>
        <v>2333.8399999999997</v>
      </c>
      <c r="T547" s="50">
        <f t="shared" si="54"/>
        <v>2478398</v>
      </c>
      <c r="U547" s="50">
        <f t="shared" si="54"/>
        <v>5</v>
      </c>
      <c r="V547" s="50">
        <f t="shared" si="54"/>
        <v>301456</v>
      </c>
      <c r="W547" s="50">
        <f t="shared" si="54"/>
        <v>0</v>
      </c>
      <c r="X547" s="50">
        <f t="shared" si="54"/>
        <v>0</v>
      </c>
      <c r="Y547" s="50">
        <f t="shared" si="54"/>
        <v>0</v>
      </c>
      <c r="Z547" s="50">
        <f t="shared" si="54"/>
        <v>0</v>
      </c>
      <c r="AA547" s="50">
        <f t="shared" si="54"/>
        <v>0</v>
      </c>
      <c r="AB547" s="50">
        <f t="shared" si="54"/>
        <v>0</v>
      </c>
      <c r="AC547" s="50">
        <f t="shared" si="54"/>
        <v>481742</v>
      </c>
      <c r="AD547" s="50">
        <f t="shared" si="54"/>
        <v>480392</v>
      </c>
      <c r="AE547" s="50">
        <f t="shared" si="54"/>
        <v>0</v>
      </c>
      <c r="AF547" s="186"/>
    </row>
    <row r="548" spans="3:31" ht="15.75">
      <c r="C548" s="189">
        <f aca="true" t="shared" si="55" ref="C548:AE548">C13+C43+C47+C66+C72+C130+C146+C162+C174+C182+C191+C195+C202+C366+C374+C386+C389+C392+C396+C409+C413+C416+C422+C426+C432+C441+C448+C463+C467+C479+C483+C486+C489+C505+C512+C515+C528+C538+C542+C546</f>
        <v>622546177.8</v>
      </c>
      <c r="D548" s="189">
        <f t="shared" si="55"/>
        <v>277904056</v>
      </c>
      <c r="E548" s="189">
        <f t="shared" si="55"/>
        <v>60158361</v>
      </c>
      <c r="F548" s="189">
        <f t="shared" si="55"/>
        <v>31623229</v>
      </c>
      <c r="G548" s="189">
        <f t="shared" si="55"/>
        <v>30298194</v>
      </c>
      <c r="H548" s="189">
        <f t="shared" si="55"/>
        <v>149592456</v>
      </c>
      <c r="I548" s="189">
        <f t="shared" si="55"/>
        <v>13271109</v>
      </c>
      <c r="J548" s="189">
        <f t="shared" si="55"/>
        <v>500000</v>
      </c>
      <c r="K548" s="189">
        <f t="shared" si="55"/>
        <v>6</v>
      </c>
      <c r="L548" s="189">
        <f t="shared" si="55"/>
        <v>11499504</v>
      </c>
      <c r="M548" s="189">
        <f t="shared" si="55"/>
        <v>158606.8</v>
      </c>
      <c r="N548" s="189">
        <f t="shared" si="55"/>
        <v>214471177.8</v>
      </c>
      <c r="O548" s="189">
        <f t="shared" si="55"/>
        <v>2204.87</v>
      </c>
      <c r="P548" s="189">
        <f t="shared" si="55"/>
        <v>893588</v>
      </c>
      <c r="Q548" s="189">
        <f t="shared" si="55"/>
        <v>128686.46000000002</v>
      </c>
      <c r="R548" s="189">
        <f t="shared" si="55"/>
        <v>114516256</v>
      </c>
      <c r="S548" s="189">
        <f t="shared" si="55"/>
        <v>2333.8399999999997</v>
      </c>
      <c r="T548" s="189">
        <f t="shared" si="55"/>
        <v>2478398</v>
      </c>
      <c r="U548" s="189">
        <f t="shared" si="55"/>
        <v>5</v>
      </c>
      <c r="V548" s="189">
        <f t="shared" si="55"/>
        <v>301456</v>
      </c>
      <c r="W548" s="189">
        <f t="shared" si="55"/>
        <v>0</v>
      </c>
      <c r="X548" s="189">
        <f t="shared" si="55"/>
        <v>0</v>
      </c>
      <c r="Y548" s="189">
        <f t="shared" si="55"/>
        <v>0</v>
      </c>
      <c r="Z548" s="189">
        <f t="shared" si="55"/>
        <v>0</v>
      </c>
      <c r="AA548" s="189">
        <f t="shared" si="55"/>
        <v>0</v>
      </c>
      <c r="AB548" s="189">
        <f t="shared" si="55"/>
        <v>0</v>
      </c>
      <c r="AC548" s="189">
        <f t="shared" si="55"/>
        <v>481742</v>
      </c>
      <c r="AD548" s="189">
        <f t="shared" si="55"/>
        <v>480392</v>
      </c>
      <c r="AE548" s="189">
        <f t="shared" si="55"/>
        <v>0</v>
      </c>
    </row>
  </sheetData>
  <sheetProtection/>
  <autoFilter ref="A9:AE548"/>
  <mergeCells count="88">
    <mergeCell ref="A546:B546"/>
    <mergeCell ref="A505:B505"/>
    <mergeCell ref="A506:B506"/>
    <mergeCell ref="A547:B547"/>
    <mergeCell ref="A539:B539"/>
    <mergeCell ref="A542:B542"/>
    <mergeCell ref="A543:B543"/>
    <mergeCell ref="A529:B529"/>
    <mergeCell ref="A538:B538"/>
    <mergeCell ref="A528:B528"/>
    <mergeCell ref="A483:B483"/>
    <mergeCell ref="A484:B484"/>
    <mergeCell ref="A512:B512"/>
    <mergeCell ref="A515:B515"/>
    <mergeCell ref="A516:B516"/>
    <mergeCell ref="A490:B490"/>
    <mergeCell ref="A463:B463"/>
    <mergeCell ref="A464:B464"/>
    <mergeCell ref="A486:B486"/>
    <mergeCell ref="A487:B487"/>
    <mergeCell ref="A489:B489"/>
    <mergeCell ref="A480:B480"/>
    <mergeCell ref="A427:B427"/>
    <mergeCell ref="A432:B432"/>
    <mergeCell ref="A467:B467"/>
    <mergeCell ref="A468:B468"/>
    <mergeCell ref="A479:B479"/>
    <mergeCell ref="A422:B422"/>
    <mergeCell ref="A449:B449"/>
    <mergeCell ref="A410:B410"/>
    <mergeCell ref="A413:B413"/>
    <mergeCell ref="A441:B441"/>
    <mergeCell ref="A442:B442"/>
    <mergeCell ref="A448:B448"/>
    <mergeCell ref="A396:B396"/>
    <mergeCell ref="A397:B397"/>
    <mergeCell ref="A409:B409"/>
    <mergeCell ref="A426:B426"/>
    <mergeCell ref="A390:B390"/>
    <mergeCell ref="A392:B392"/>
    <mergeCell ref="A393:B393"/>
    <mergeCell ref="A414:B414"/>
    <mergeCell ref="A416:B416"/>
    <mergeCell ref="A417:B417"/>
    <mergeCell ref="A375:B375"/>
    <mergeCell ref="A386:B386"/>
    <mergeCell ref="A389:B389"/>
    <mergeCell ref="A195:B195"/>
    <mergeCell ref="A202:B202"/>
    <mergeCell ref="A183:B183"/>
    <mergeCell ref="A191:B191"/>
    <mergeCell ref="A192:B192"/>
    <mergeCell ref="A374:B374"/>
    <mergeCell ref="A366:B366"/>
    <mergeCell ref="A367:B367"/>
    <mergeCell ref="A370:B370"/>
    <mergeCell ref="A174:B174"/>
    <mergeCell ref="A175:B175"/>
    <mergeCell ref="A182:B182"/>
    <mergeCell ref="A146:B146"/>
    <mergeCell ref="A147:B147"/>
    <mergeCell ref="A162:B162"/>
    <mergeCell ref="AD6:AD7"/>
    <mergeCell ref="A13:B13"/>
    <mergeCell ref="K6:L7"/>
    <mergeCell ref="M6:N7"/>
    <mergeCell ref="O6:P7"/>
    <mergeCell ref="Q6:R7"/>
    <mergeCell ref="S6:T7"/>
    <mergeCell ref="D6:D7"/>
    <mergeCell ref="V6:AB6"/>
    <mergeCell ref="AC6:AC7"/>
    <mergeCell ref="A130:B130"/>
    <mergeCell ref="A66:B66"/>
    <mergeCell ref="A43:B43"/>
    <mergeCell ref="A47:B47"/>
    <mergeCell ref="A72:B72"/>
    <mergeCell ref="A73:B73"/>
    <mergeCell ref="T1:AE1"/>
    <mergeCell ref="T2:AE2"/>
    <mergeCell ref="A3:U3"/>
    <mergeCell ref="A5:A8"/>
    <mergeCell ref="B5:B8"/>
    <mergeCell ref="C5:C7"/>
    <mergeCell ref="E5:S5"/>
    <mergeCell ref="U5:AE5"/>
    <mergeCell ref="E6:J6"/>
    <mergeCell ref="AE6:AE7"/>
  </mergeCells>
  <printOptions/>
  <pageMargins left="0" right="0" top="0.3937007874015748" bottom="0.31496062992125984" header="0.31496062992125984" footer="0.31496062992125984"/>
  <pageSetup fitToHeight="999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30"/>
  <sheetViews>
    <sheetView view="pageBreakPreview" zoomScaleSheetLayoutView="100" zoomScalePageLayoutView="0" workbookViewId="0" topLeftCell="A4">
      <pane ySplit="6" topLeftCell="A10" activePane="bottomLeft" state="frozen"/>
      <selection pane="topLeft" activeCell="A4" sqref="A4"/>
      <selection pane="bottomLeft" activeCell="I22" sqref="I22"/>
    </sheetView>
  </sheetViews>
  <sheetFormatPr defaultColWidth="9.140625" defaultRowHeight="15"/>
  <cols>
    <col min="1" max="1" width="7.140625" style="27" customWidth="1"/>
    <col min="2" max="2" width="53.00390625" style="28" customWidth="1"/>
    <col min="3" max="3" width="17.421875" style="29" customWidth="1"/>
    <col min="4" max="4" width="14.00390625" style="29" bestFit="1" customWidth="1"/>
    <col min="5" max="5" width="13.57421875" style="29" customWidth="1"/>
    <col min="6" max="6" width="12.28125" style="29" customWidth="1"/>
    <col min="7" max="7" width="14.00390625" style="29" customWidth="1"/>
    <col min="8" max="8" width="13.421875" style="29" bestFit="1" customWidth="1"/>
    <col min="9" max="9" width="14.140625" style="29" customWidth="1"/>
    <col min="10" max="10" width="10.8515625" style="29" customWidth="1"/>
    <col min="11" max="11" width="5.57421875" style="30" customWidth="1"/>
    <col min="12" max="12" width="13.140625" style="29" customWidth="1"/>
    <col min="13" max="13" width="11.7109375" style="29" customWidth="1"/>
    <col min="14" max="14" width="14.140625" style="29" customWidth="1"/>
    <col min="15" max="15" width="7.8515625" style="29" bestFit="1" customWidth="1"/>
    <col min="16" max="16" width="11.00390625" style="29" customWidth="1"/>
    <col min="17" max="17" width="10.57421875" style="29" customWidth="1"/>
    <col min="18" max="18" width="13.8515625" style="29" customWidth="1"/>
    <col min="19" max="19" width="9.421875" style="29" customWidth="1"/>
    <col min="20" max="20" width="11.140625" style="29" customWidth="1"/>
    <col min="21" max="21" width="10.00390625" style="29" hidden="1" customWidth="1"/>
    <col min="22" max="22" width="12.28125" style="29" customWidth="1"/>
    <col min="23" max="23" width="8.7109375" style="29" hidden="1" customWidth="1"/>
    <col min="24" max="24" width="11.7109375" style="29" hidden="1" customWidth="1"/>
    <col min="25" max="25" width="13.28125" style="29" hidden="1" customWidth="1"/>
    <col min="26" max="26" width="12.00390625" style="29" hidden="1" customWidth="1"/>
    <col min="27" max="27" width="10.8515625" style="29" hidden="1" customWidth="1"/>
    <col min="28" max="28" width="11.421875" style="29" hidden="1" customWidth="1"/>
    <col min="29" max="29" width="14.57421875" style="29" customWidth="1"/>
    <col min="30" max="30" width="11.7109375" style="29" customWidth="1"/>
    <col min="31" max="31" width="13.00390625" style="29" customWidth="1"/>
    <col min="32" max="35" width="9.140625" style="3" customWidth="1"/>
    <col min="36" max="36" width="8.7109375" style="3" customWidth="1"/>
    <col min="37" max="37" width="64.7109375" style="3" bestFit="1" customWidth="1"/>
    <col min="38" max="39" width="15.421875" style="3" bestFit="1" customWidth="1"/>
    <col min="40" max="43" width="14.28125" style="3" bestFit="1" customWidth="1"/>
    <col min="44" max="44" width="13.140625" style="3" bestFit="1" customWidth="1"/>
    <col min="45" max="45" width="11.28125" style="3" bestFit="1" customWidth="1"/>
    <col min="46" max="46" width="5.00390625" style="3" bestFit="1" customWidth="1"/>
    <col min="47" max="47" width="13.140625" style="3" bestFit="1" customWidth="1"/>
    <col min="48" max="48" width="10.140625" style="3" bestFit="1" customWidth="1"/>
    <col min="49" max="49" width="14.28125" style="3" bestFit="1" customWidth="1"/>
    <col min="50" max="50" width="6.140625" style="3" bestFit="1" customWidth="1"/>
    <col min="51" max="51" width="11.28125" style="3" bestFit="1" customWidth="1"/>
    <col min="52" max="52" width="10.140625" style="3" bestFit="1" customWidth="1"/>
    <col min="53" max="53" width="14.28125" style="3" bestFit="1" customWidth="1"/>
    <col min="54" max="54" width="6.140625" style="3" bestFit="1" customWidth="1"/>
    <col min="55" max="55" width="11.28125" style="3" bestFit="1" customWidth="1"/>
    <col min="56" max="56" width="5.00390625" style="3" bestFit="1" customWidth="1"/>
    <col min="57" max="57" width="11.28125" style="3" bestFit="1" customWidth="1"/>
    <col min="58" max="63" width="5.00390625" style="3" bestFit="1" customWidth="1"/>
    <col min="64" max="65" width="11.28125" style="3" bestFit="1" customWidth="1"/>
    <col min="66" max="16384" width="9.140625" style="3" customWidth="1"/>
  </cols>
  <sheetData>
    <row r="1" spans="15:31" ht="15.75">
      <c r="O1" s="31"/>
      <c r="P1" s="31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</row>
    <row r="2" spans="15:31" ht="15.75">
      <c r="O2" s="31"/>
      <c r="P2" s="31"/>
      <c r="T2" s="593"/>
      <c r="U2" s="593"/>
      <c r="V2" s="594"/>
      <c r="W2" s="594"/>
      <c r="X2" s="594"/>
      <c r="Y2" s="594"/>
      <c r="Z2" s="594"/>
      <c r="AA2" s="594"/>
      <c r="AB2" s="594"/>
      <c r="AC2" s="594"/>
      <c r="AD2" s="594"/>
      <c r="AE2" s="594"/>
    </row>
    <row r="3" spans="1:30" ht="15.75">
      <c r="A3" s="595" t="s">
        <v>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04"/>
      <c r="W3" s="504"/>
      <c r="X3" s="504"/>
      <c r="Y3" s="504"/>
      <c r="Z3" s="504"/>
      <c r="AA3" s="504"/>
      <c r="AB3" s="504"/>
      <c r="AC3" s="504"/>
      <c r="AD3" s="504"/>
    </row>
    <row r="4" spans="1:30" ht="15.75">
      <c r="A4" s="503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1" ht="15.75">
      <c r="A5" s="597" t="s">
        <v>1</v>
      </c>
      <c r="B5" s="600" t="s">
        <v>2</v>
      </c>
      <c r="C5" s="600" t="s">
        <v>3</v>
      </c>
      <c r="D5" s="507"/>
      <c r="E5" s="605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37"/>
      <c r="U5" s="607" t="s">
        <v>4</v>
      </c>
      <c r="V5" s="608"/>
      <c r="W5" s="608"/>
      <c r="X5" s="608"/>
      <c r="Y5" s="608"/>
      <c r="Z5" s="608"/>
      <c r="AA5" s="608"/>
      <c r="AB5" s="608"/>
      <c r="AC5" s="608"/>
      <c r="AD5" s="608"/>
      <c r="AE5" s="608"/>
    </row>
    <row r="6" spans="1:31" ht="15.75">
      <c r="A6" s="598"/>
      <c r="B6" s="601"/>
      <c r="C6" s="603"/>
      <c r="D6" s="600" t="s">
        <v>6</v>
      </c>
      <c r="E6" s="609" t="s">
        <v>5</v>
      </c>
      <c r="F6" s="609"/>
      <c r="G6" s="609"/>
      <c r="H6" s="609"/>
      <c r="I6" s="609"/>
      <c r="J6" s="609"/>
      <c r="K6" s="616" t="s">
        <v>7</v>
      </c>
      <c r="L6" s="616"/>
      <c r="M6" s="614" t="s">
        <v>8</v>
      </c>
      <c r="N6" s="617"/>
      <c r="O6" s="614" t="s">
        <v>9</v>
      </c>
      <c r="P6" s="617"/>
      <c r="Q6" s="614" t="s">
        <v>10</v>
      </c>
      <c r="R6" s="617"/>
      <c r="S6" s="614" t="s">
        <v>11</v>
      </c>
      <c r="T6" s="617"/>
      <c r="U6" s="38"/>
      <c r="V6" s="614" t="s">
        <v>976</v>
      </c>
      <c r="W6" s="620"/>
      <c r="X6" s="620"/>
      <c r="Y6" s="620"/>
      <c r="Z6" s="620"/>
      <c r="AA6" s="620"/>
      <c r="AB6" s="620"/>
      <c r="AC6" s="614" t="s">
        <v>985</v>
      </c>
      <c r="AD6" s="614" t="s">
        <v>984</v>
      </c>
      <c r="AE6" s="600" t="s">
        <v>986</v>
      </c>
    </row>
    <row r="7" spans="1:31" ht="36" customHeight="1">
      <c r="A7" s="598"/>
      <c r="B7" s="601"/>
      <c r="C7" s="604"/>
      <c r="D7" s="604"/>
      <c r="E7" s="506" t="s">
        <v>16</v>
      </c>
      <c r="F7" s="506" t="s">
        <v>17</v>
      </c>
      <c r="G7" s="506" t="s">
        <v>18</v>
      </c>
      <c r="H7" s="40" t="s">
        <v>19</v>
      </c>
      <c r="I7" s="41" t="s">
        <v>20</v>
      </c>
      <c r="J7" s="41" t="s">
        <v>509</v>
      </c>
      <c r="K7" s="616"/>
      <c r="L7" s="616"/>
      <c r="M7" s="618"/>
      <c r="N7" s="619"/>
      <c r="O7" s="618"/>
      <c r="P7" s="619"/>
      <c r="Q7" s="618"/>
      <c r="R7" s="619"/>
      <c r="S7" s="618"/>
      <c r="T7" s="619"/>
      <c r="U7" s="42"/>
      <c r="V7" s="41" t="s">
        <v>977</v>
      </c>
      <c r="W7" s="41" t="s">
        <v>978</v>
      </c>
      <c r="X7" s="41" t="s">
        <v>979</v>
      </c>
      <c r="Y7" s="41" t="s">
        <v>980</v>
      </c>
      <c r="Z7" s="41" t="s">
        <v>981</v>
      </c>
      <c r="AA7" s="41" t="s">
        <v>982</v>
      </c>
      <c r="AB7" s="41" t="s">
        <v>983</v>
      </c>
      <c r="AC7" s="615"/>
      <c r="AD7" s="615"/>
      <c r="AE7" s="599"/>
    </row>
    <row r="8" spans="1:31" ht="34.5" customHeight="1">
      <c r="A8" s="599"/>
      <c r="B8" s="602"/>
      <c r="C8" s="508" t="s">
        <v>21</v>
      </c>
      <c r="D8" s="508" t="s">
        <v>21</v>
      </c>
      <c r="E8" s="508" t="s">
        <v>21</v>
      </c>
      <c r="F8" s="508" t="s">
        <v>21</v>
      </c>
      <c r="G8" s="508" t="s">
        <v>21</v>
      </c>
      <c r="H8" s="508" t="s">
        <v>21</v>
      </c>
      <c r="I8" s="508" t="s">
        <v>21</v>
      </c>
      <c r="J8" s="508"/>
      <c r="K8" s="44" t="s">
        <v>22</v>
      </c>
      <c r="L8" s="508" t="s">
        <v>21</v>
      </c>
      <c r="M8" s="508" t="s">
        <v>23</v>
      </c>
      <c r="N8" s="508" t="s">
        <v>21</v>
      </c>
      <c r="O8" s="508" t="s">
        <v>23</v>
      </c>
      <c r="P8" s="508" t="s">
        <v>21</v>
      </c>
      <c r="Q8" s="508" t="s">
        <v>23</v>
      </c>
      <c r="R8" s="508" t="s">
        <v>21</v>
      </c>
      <c r="S8" s="508" t="s">
        <v>24</v>
      </c>
      <c r="T8" s="508" t="s">
        <v>21</v>
      </c>
      <c r="U8" s="508" t="s">
        <v>22</v>
      </c>
      <c r="V8" s="508" t="s">
        <v>21</v>
      </c>
      <c r="W8" s="508" t="s">
        <v>21</v>
      </c>
      <c r="X8" s="508" t="s">
        <v>21</v>
      </c>
      <c r="Y8" s="508" t="s">
        <v>21</v>
      </c>
      <c r="Z8" s="508" t="s">
        <v>21</v>
      </c>
      <c r="AA8" s="508" t="s">
        <v>21</v>
      </c>
      <c r="AB8" s="508" t="s">
        <v>21</v>
      </c>
      <c r="AC8" s="508" t="s">
        <v>21</v>
      </c>
      <c r="AD8" s="508" t="s">
        <v>21</v>
      </c>
      <c r="AE8" s="508" t="s">
        <v>21</v>
      </c>
    </row>
    <row r="9" spans="1:31" s="501" customFormat="1" ht="15.75">
      <c r="A9" s="94">
        <v>1</v>
      </c>
      <c r="B9" s="95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5">
        <v>8</v>
      </c>
      <c r="I9" s="94">
        <v>9</v>
      </c>
      <c r="J9" s="95">
        <v>10</v>
      </c>
      <c r="K9" s="94">
        <v>11</v>
      </c>
      <c r="L9" s="95">
        <v>12</v>
      </c>
      <c r="M9" s="94">
        <v>13</v>
      </c>
      <c r="N9" s="95">
        <v>14</v>
      </c>
      <c r="O9" s="94">
        <v>15</v>
      </c>
      <c r="P9" s="95">
        <v>16</v>
      </c>
      <c r="Q9" s="94">
        <v>17</v>
      </c>
      <c r="R9" s="95">
        <v>18</v>
      </c>
      <c r="S9" s="94">
        <v>19</v>
      </c>
      <c r="T9" s="95">
        <v>20</v>
      </c>
      <c r="U9" s="94">
        <v>21</v>
      </c>
      <c r="V9" s="95">
        <v>22</v>
      </c>
      <c r="W9" s="94">
        <v>23</v>
      </c>
      <c r="X9" s="95">
        <v>24</v>
      </c>
      <c r="Y9" s="94">
        <v>25</v>
      </c>
      <c r="Z9" s="95">
        <v>26</v>
      </c>
      <c r="AA9" s="94">
        <v>27</v>
      </c>
      <c r="AB9" s="95">
        <v>28</v>
      </c>
      <c r="AC9" s="94">
        <v>29</v>
      </c>
      <c r="AD9" s="95">
        <v>30</v>
      </c>
      <c r="AE9" s="94">
        <v>31</v>
      </c>
    </row>
    <row r="10" spans="1:32" s="501" customFormat="1" ht="15.75">
      <c r="A10" s="162" t="s">
        <v>25</v>
      </c>
      <c r="B10" s="7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2"/>
    </row>
    <row r="11" spans="1:32" s="501" customFormat="1" ht="15.75">
      <c r="A11" s="48" t="s">
        <v>108</v>
      </c>
      <c r="B11" s="125" t="s">
        <v>109</v>
      </c>
      <c r="C11" s="87">
        <f>D11+L11+N11+P11+R11+T11+V11+AC11</f>
        <v>2246534</v>
      </c>
      <c r="D11" s="87">
        <f>SUM(E11:J11)</f>
        <v>676907</v>
      </c>
      <c r="E11" s="87"/>
      <c r="F11" s="87"/>
      <c r="G11" s="87"/>
      <c r="H11" s="315">
        <v>676907</v>
      </c>
      <c r="I11" s="87"/>
      <c r="J11" s="87"/>
      <c r="K11" s="87"/>
      <c r="L11" s="87"/>
      <c r="M11" s="87">
        <v>931</v>
      </c>
      <c r="N11" s="87">
        <v>1517530</v>
      </c>
      <c r="O11" s="87"/>
      <c r="P11" s="87"/>
      <c r="Q11" s="87"/>
      <c r="R11" s="87"/>
      <c r="S11" s="87">
        <v>88.6</v>
      </c>
      <c r="T11" s="337">
        <v>52097</v>
      </c>
      <c r="U11" s="87"/>
      <c r="V11" s="87"/>
      <c r="W11" s="87"/>
      <c r="X11" s="87"/>
      <c r="Y11" s="87"/>
      <c r="Z11" s="87"/>
      <c r="AA11" s="87"/>
      <c r="AB11" s="87"/>
      <c r="AC11" s="126"/>
      <c r="AD11" s="127"/>
      <c r="AE11" s="128"/>
      <c r="AF11" s="2"/>
    </row>
    <row r="12" spans="1:32" s="501" customFormat="1" ht="15.75">
      <c r="A12" s="48" t="s">
        <v>110</v>
      </c>
      <c r="B12" s="97" t="s">
        <v>111</v>
      </c>
      <c r="C12" s="98">
        <f>D12+L12+N12+P12+R12+T12+V12+AC12</f>
        <v>2648707</v>
      </c>
      <c r="D12" s="98">
        <f>SUM(E12:J12)</f>
        <v>864680</v>
      </c>
      <c r="E12" s="315">
        <v>132972</v>
      </c>
      <c r="F12" s="98"/>
      <c r="G12" s="315">
        <v>156633</v>
      </c>
      <c r="H12" s="98">
        <v>575075</v>
      </c>
      <c r="I12" s="98"/>
      <c r="J12" s="98"/>
      <c r="K12" s="98"/>
      <c r="L12" s="98"/>
      <c r="M12" s="98">
        <v>763</v>
      </c>
      <c r="N12" s="337">
        <v>817511</v>
      </c>
      <c r="O12" s="98"/>
      <c r="P12" s="98"/>
      <c r="Q12" s="98">
        <v>570</v>
      </c>
      <c r="R12" s="337">
        <v>906830</v>
      </c>
      <c r="S12" s="98">
        <v>80</v>
      </c>
      <c r="T12" s="337">
        <v>59686</v>
      </c>
      <c r="U12" s="98"/>
      <c r="V12" s="98"/>
      <c r="W12" s="98"/>
      <c r="X12" s="98"/>
      <c r="Y12" s="98"/>
      <c r="Z12" s="98"/>
      <c r="AA12" s="98"/>
      <c r="AB12" s="98"/>
      <c r="AC12" s="99"/>
      <c r="AD12" s="98"/>
      <c r="AE12" s="98"/>
      <c r="AF12" s="2"/>
    </row>
    <row r="13" spans="1:32" s="26" customFormat="1" ht="15.75">
      <c r="A13" s="610" t="s">
        <v>72</v>
      </c>
      <c r="B13" s="610"/>
      <c r="C13" s="50">
        <f>SUM(C11:C12)</f>
        <v>4895241</v>
      </c>
      <c r="D13" s="50">
        <f aca="true" t="shared" si="0" ref="D13:T13">SUM(D11:D12)</f>
        <v>1541587</v>
      </c>
      <c r="E13" s="50">
        <f t="shared" si="0"/>
        <v>132972</v>
      </c>
      <c r="F13" s="50"/>
      <c r="G13" s="50">
        <f t="shared" si="0"/>
        <v>156633</v>
      </c>
      <c r="H13" s="50">
        <f t="shared" si="0"/>
        <v>1251982</v>
      </c>
      <c r="I13" s="50"/>
      <c r="J13" s="50"/>
      <c r="K13" s="50"/>
      <c r="L13" s="50"/>
      <c r="M13" s="50">
        <f t="shared" si="0"/>
        <v>1694</v>
      </c>
      <c r="N13" s="50">
        <f t="shared" si="0"/>
        <v>2335041</v>
      </c>
      <c r="O13" s="50"/>
      <c r="P13" s="50"/>
      <c r="Q13" s="50">
        <f t="shared" si="0"/>
        <v>570</v>
      </c>
      <c r="R13" s="50">
        <f t="shared" si="0"/>
        <v>906830</v>
      </c>
      <c r="S13" s="50">
        <f t="shared" si="0"/>
        <v>168.6</v>
      </c>
      <c r="T13" s="50">
        <f t="shared" si="0"/>
        <v>111783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185"/>
    </row>
    <row r="14" spans="1:32" s="501" customFormat="1" ht="15.75">
      <c r="A14" s="163" t="s">
        <v>26</v>
      </c>
      <c r="B14" s="164"/>
      <c r="C14" s="90"/>
      <c r="D14" s="90"/>
      <c r="E14" s="90"/>
      <c r="F14" s="90"/>
      <c r="G14" s="90"/>
      <c r="H14" s="90"/>
      <c r="I14" s="90"/>
      <c r="J14" s="90"/>
      <c r="K14" s="16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65"/>
      <c r="AD14" s="90"/>
      <c r="AE14" s="128"/>
      <c r="AF14" s="2"/>
    </row>
    <row r="15" spans="1:32" s="501" customFormat="1" ht="15.75">
      <c r="A15" s="48" t="s">
        <v>112</v>
      </c>
      <c r="B15" s="192" t="s">
        <v>119</v>
      </c>
      <c r="C15" s="87">
        <f>D15+L15+N15+P15+R15+T15+V15+AC15</f>
        <v>4934122</v>
      </c>
      <c r="D15" s="87">
        <f>SUM(E15:J15)</f>
        <v>2922702</v>
      </c>
      <c r="E15" s="87"/>
      <c r="F15" s="87"/>
      <c r="G15" s="87"/>
      <c r="H15" s="150">
        <v>2922702</v>
      </c>
      <c r="I15" s="87"/>
      <c r="J15" s="87"/>
      <c r="K15" s="129"/>
      <c r="L15" s="87"/>
      <c r="M15" s="87">
        <v>1109</v>
      </c>
      <c r="N15" s="87">
        <v>2011420</v>
      </c>
      <c r="O15" s="87"/>
      <c r="P15" s="87"/>
      <c r="Q15" s="87"/>
      <c r="R15" s="87"/>
      <c r="S15" s="87"/>
      <c r="T15" s="87"/>
      <c r="U15" s="85"/>
      <c r="V15" s="85"/>
      <c r="W15" s="85"/>
      <c r="X15" s="85"/>
      <c r="Y15" s="85"/>
      <c r="Z15" s="85"/>
      <c r="AA15" s="85"/>
      <c r="AB15" s="85"/>
      <c r="AC15" s="86"/>
      <c r="AD15" s="87"/>
      <c r="AE15" s="87"/>
      <c r="AF15" s="2"/>
    </row>
    <row r="16" spans="1:32" s="501" customFormat="1" ht="15.75">
      <c r="A16" s="48" t="s">
        <v>113</v>
      </c>
      <c r="B16" s="51" t="s">
        <v>121</v>
      </c>
      <c r="C16" s="49">
        <f aca="true" t="shared" si="1" ref="C16:C42">D16+L16+N16+P16+R16+T16+V16+AC16</f>
        <v>895900</v>
      </c>
      <c r="D16" s="49"/>
      <c r="E16" s="503"/>
      <c r="F16" s="49"/>
      <c r="G16" s="49"/>
      <c r="H16" s="49"/>
      <c r="I16" s="49"/>
      <c r="J16" s="49"/>
      <c r="K16" s="52"/>
      <c r="L16" s="49"/>
      <c r="M16" s="49">
        <v>578</v>
      </c>
      <c r="N16" s="49">
        <v>895900</v>
      </c>
      <c r="O16" s="49"/>
      <c r="P16" s="49"/>
      <c r="Q16" s="49"/>
      <c r="R16" s="49"/>
      <c r="S16" s="49"/>
      <c r="T16" s="49"/>
      <c r="U16" s="53"/>
      <c r="V16" s="53"/>
      <c r="W16" s="53"/>
      <c r="X16" s="53"/>
      <c r="Y16" s="53"/>
      <c r="Z16" s="53"/>
      <c r="AA16" s="53"/>
      <c r="AB16" s="53"/>
      <c r="AC16" s="56"/>
      <c r="AD16" s="49"/>
      <c r="AE16" s="49"/>
      <c r="AF16" s="2"/>
    </row>
    <row r="17" spans="1:32" s="501" customFormat="1" ht="15.75">
      <c r="A17" s="48" t="s">
        <v>115</v>
      </c>
      <c r="B17" s="51" t="s">
        <v>945</v>
      </c>
      <c r="C17" s="49">
        <f t="shared" si="1"/>
        <v>252743</v>
      </c>
      <c r="D17" s="49">
        <f>SUM(E17:J17)</f>
        <v>252743</v>
      </c>
      <c r="E17" s="278">
        <v>252743</v>
      </c>
      <c r="F17" s="49"/>
      <c r="G17" s="49"/>
      <c r="H17" s="49"/>
      <c r="I17" s="49"/>
      <c r="J17" s="49"/>
      <c r="K17" s="52"/>
      <c r="L17" s="49"/>
      <c r="M17" s="49"/>
      <c r="N17" s="49"/>
      <c r="O17" s="49"/>
      <c r="P17" s="54"/>
      <c r="Q17" s="49"/>
      <c r="R17" s="49"/>
      <c r="S17" s="49"/>
      <c r="T17" s="49"/>
      <c r="U17" s="53"/>
      <c r="V17" s="53"/>
      <c r="W17" s="53"/>
      <c r="X17" s="53"/>
      <c r="Y17" s="53"/>
      <c r="Z17" s="53"/>
      <c r="AA17" s="53"/>
      <c r="AB17" s="53"/>
      <c r="AC17" s="56"/>
      <c r="AD17" s="49"/>
      <c r="AE17" s="49"/>
      <c r="AF17" s="2"/>
    </row>
    <row r="18" spans="1:32" s="501" customFormat="1" ht="15.75">
      <c r="A18" s="48" t="s">
        <v>117</v>
      </c>
      <c r="B18" s="51" t="s">
        <v>946</v>
      </c>
      <c r="C18" s="49">
        <f t="shared" si="1"/>
        <v>192192</v>
      </c>
      <c r="D18" s="49">
        <f>SUM(E18:J18)</f>
        <v>192192</v>
      </c>
      <c r="E18" s="313">
        <v>192192</v>
      </c>
      <c r="F18" s="49"/>
      <c r="G18" s="49"/>
      <c r="H18" s="49"/>
      <c r="I18" s="49"/>
      <c r="J18" s="49"/>
      <c r="K18" s="52"/>
      <c r="L18" s="49"/>
      <c r="M18" s="49"/>
      <c r="N18" s="49"/>
      <c r="O18" s="49"/>
      <c r="P18" s="54"/>
      <c r="Q18" s="49"/>
      <c r="R18" s="49"/>
      <c r="S18" s="49"/>
      <c r="T18" s="49"/>
      <c r="U18" s="53"/>
      <c r="V18" s="53"/>
      <c r="W18" s="53"/>
      <c r="X18" s="53"/>
      <c r="Y18" s="53"/>
      <c r="Z18" s="53"/>
      <c r="AA18" s="53"/>
      <c r="AB18" s="53"/>
      <c r="AC18" s="56"/>
      <c r="AD18" s="49"/>
      <c r="AE18" s="49"/>
      <c r="AF18" s="2"/>
    </row>
    <row r="19" spans="1:32" s="501" customFormat="1" ht="15.75">
      <c r="A19" s="48" t="s">
        <v>118</v>
      </c>
      <c r="B19" s="51" t="s">
        <v>126</v>
      </c>
      <c r="C19" s="49">
        <f t="shared" si="1"/>
        <v>1369607</v>
      </c>
      <c r="D19" s="49">
        <f>SUM(E19:J19)</f>
        <v>1369607</v>
      </c>
      <c r="E19" s="49"/>
      <c r="F19" s="49">
        <v>823327</v>
      </c>
      <c r="G19" s="49">
        <v>546280</v>
      </c>
      <c r="H19" s="49"/>
      <c r="I19" s="49"/>
      <c r="J19" s="49"/>
      <c r="K19" s="52"/>
      <c r="L19" s="49"/>
      <c r="M19" s="49"/>
      <c r="N19" s="49"/>
      <c r="O19" s="49"/>
      <c r="P19" s="54"/>
      <c r="Q19" s="49"/>
      <c r="R19" s="49"/>
      <c r="S19" s="49"/>
      <c r="T19" s="49"/>
      <c r="U19" s="53"/>
      <c r="V19" s="53"/>
      <c r="W19" s="53"/>
      <c r="X19" s="53"/>
      <c r="Y19" s="53"/>
      <c r="Z19" s="53"/>
      <c r="AA19" s="53"/>
      <c r="AB19" s="53"/>
      <c r="AC19" s="56"/>
      <c r="AD19" s="49"/>
      <c r="AE19" s="49"/>
      <c r="AF19" s="2"/>
    </row>
    <row r="20" spans="1:32" s="501" customFormat="1" ht="15.75">
      <c r="A20" s="48" t="s">
        <v>120</v>
      </c>
      <c r="B20" s="51" t="s">
        <v>947</v>
      </c>
      <c r="C20" s="49">
        <f t="shared" si="1"/>
        <v>371012</v>
      </c>
      <c r="D20" s="49">
        <f>SUM(E20:J20)</f>
        <v>371012</v>
      </c>
      <c r="E20" s="313">
        <v>371012</v>
      </c>
      <c r="F20" s="49"/>
      <c r="G20" s="49"/>
      <c r="H20" s="49"/>
      <c r="I20" s="49"/>
      <c r="J20" s="49"/>
      <c r="K20" s="52"/>
      <c r="L20" s="49"/>
      <c r="M20" s="49"/>
      <c r="N20" s="49"/>
      <c r="O20" s="49"/>
      <c r="P20" s="54"/>
      <c r="Q20" s="49"/>
      <c r="R20" s="49"/>
      <c r="S20" s="49"/>
      <c r="T20" s="49"/>
      <c r="U20" s="53"/>
      <c r="V20" s="53"/>
      <c r="W20" s="53"/>
      <c r="X20" s="53"/>
      <c r="Y20" s="53"/>
      <c r="Z20" s="53"/>
      <c r="AA20" s="53"/>
      <c r="AB20" s="53"/>
      <c r="AC20" s="56"/>
      <c r="AD20" s="49"/>
      <c r="AE20" s="49"/>
      <c r="AF20" s="2"/>
    </row>
    <row r="21" spans="1:32" s="501" customFormat="1" ht="15.75">
      <c r="A21" s="48" t="s">
        <v>122</v>
      </c>
      <c r="B21" s="51" t="s">
        <v>128</v>
      </c>
      <c r="C21" s="49">
        <f t="shared" si="1"/>
        <v>1228813</v>
      </c>
      <c r="D21" s="49"/>
      <c r="E21" s="49"/>
      <c r="F21" s="49"/>
      <c r="G21" s="49"/>
      <c r="H21" s="49"/>
      <c r="I21" s="49"/>
      <c r="J21" s="49"/>
      <c r="K21" s="52"/>
      <c r="L21" s="49"/>
      <c r="M21" s="49">
        <v>887.07</v>
      </c>
      <c r="N21" s="49">
        <v>1228813</v>
      </c>
      <c r="O21" s="49"/>
      <c r="P21" s="54"/>
      <c r="Q21" s="49"/>
      <c r="R21" s="49"/>
      <c r="S21" s="49"/>
      <c r="T21" s="49"/>
      <c r="U21" s="53"/>
      <c r="V21" s="53"/>
      <c r="W21" s="53"/>
      <c r="X21" s="53"/>
      <c r="Y21" s="53"/>
      <c r="Z21" s="53"/>
      <c r="AA21" s="53"/>
      <c r="AB21" s="53"/>
      <c r="AC21" s="56"/>
      <c r="AD21" s="49"/>
      <c r="AE21" s="49"/>
      <c r="AF21" s="2"/>
    </row>
    <row r="22" spans="1:32" s="501" customFormat="1" ht="15.75">
      <c r="A22" s="48" t="s">
        <v>123</v>
      </c>
      <c r="B22" s="51" t="s">
        <v>130</v>
      </c>
      <c r="C22" s="49">
        <f t="shared" si="1"/>
        <v>3124355</v>
      </c>
      <c r="D22" s="49"/>
      <c r="E22" s="49"/>
      <c r="F22" s="49"/>
      <c r="G22" s="49"/>
      <c r="H22" s="49"/>
      <c r="I22" s="49"/>
      <c r="J22" s="49"/>
      <c r="K22" s="52"/>
      <c r="L22" s="49"/>
      <c r="M22" s="49"/>
      <c r="N22" s="49"/>
      <c r="O22" s="49"/>
      <c r="P22" s="54"/>
      <c r="Q22" s="49">
        <v>5545.32</v>
      </c>
      <c r="R22" s="49">
        <v>3124355</v>
      </c>
      <c r="S22" s="49"/>
      <c r="T22" s="49"/>
      <c r="U22" s="53"/>
      <c r="V22" s="53"/>
      <c r="W22" s="53"/>
      <c r="X22" s="53"/>
      <c r="Y22" s="53"/>
      <c r="Z22" s="53"/>
      <c r="AA22" s="53"/>
      <c r="AB22" s="53"/>
      <c r="AC22" s="56"/>
      <c r="AD22" s="49"/>
      <c r="AE22" s="49"/>
      <c r="AF22" s="2"/>
    </row>
    <row r="23" spans="1:32" s="501" customFormat="1" ht="15.75">
      <c r="A23" s="48" t="s">
        <v>124</v>
      </c>
      <c r="B23" s="51" t="s">
        <v>948</v>
      </c>
      <c r="C23" s="49">
        <f t="shared" si="1"/>
        <v>1785743</v>
      </c>
      <c r="D23" s="49"/>
      <c r="E23" s="49"/>
      <c r="F23" s="49"/>
      <c r="G23" s="49"/>
      <c r="H23" s="49"/>
      <c r="I23" s="49"/>
      <c r="J23" s="49"/>
      <c r="K23" s="52"/>
      <c r="L23" s="49"/>
      <c r="M23" s="49">
        <v>1364.05</v>
      </c>
      <c r="N23" s="49">
        <v>1785743</v>
      </c>
      <c r="O23" s="49"/>
      <c r="P23" s="54"/>
      <c r="Q23" s="49"/>
      <c r="R23" s="49"/>
      <c r="S23" s="49"/>
      <c r="T23" s="49"/>
      <c r="U23" s="53"/>
      <c r="V23" s="53"/>
      <c r="W23" s="53"/>
      <c r="X23" s="53"/>
      <c r="Y23" s="53"/>
      <c r="Z23" s="53"/>
      <c r="AA23" s="53"/>
      <c r="AB23" s="53"/>
      <c r="AC23" s="56"/>
      <c r="AD23" s="49"/>
      <c r="AE23" s="49"/>
      <c r="AF23" s="2"/>
    </row>
    <row r="24" spans="1:32" s="501" customFormat="1" ht="15.75">
      <c r="A24" s="48" t="s">
        <v>125</v>
      </c>
      <c r="B24" s="51" t="s">
        <v>132</v>
      </c>
      <c r="C24" s="49">
        <f t="shared" si="1"/>
        <v>1325870</v>
      </c>
      <c r="D24" s="49">
        <f>SUM(E24:J24)</f>
        <v>1325870</v>
      </c>
      <c r="E24" s="49"/>
      <c r="F24" s="49">
        <v>661425</v>
      </c>
      <c r="G24" s="49">
        <v>664445</v>
      </c>
      <c r="H24" s="49"/>
      <c r="I24" s="49"/>
      <c r="J24" s="49"/>
      <c r="K24" s="52"/>
      <c r="L24" s="49"/>
      <c r="M24" s="49"/>
      <c r="N24" s="49"/>
      <c r="O24" s="49"/>
      <c r="P24" s="54"/>
      <c r="Q24" s="49"/>
      <c r="R24" s="49"/>
      <c r="S24" s="49"/>
      <c r="T24" s="49"/>
      <c r="U24" s="53"/>
      <c r="V24" s="53"/>
      <c r="W24" s="53"/>
      <c r="X24" s="53"/>
      <c r="Y24" s="53"/>
      <c r="Z24" s="53"/>
      <c r="AA24" s="53"/>
      <c r="AB24" s="53"/>
      <c r="AC24" s="56"/>
      <c r="AD24" s="49"/>
      <c r="AE24" s="49"/>
      <c r="AF24" s="2"/>
    </row>
    <row r="25" spans="1:32" s="501" customFormat="1" ht="15.75">
      <c r="A25" s="48" t="s">
        <v>127</v>
      </c>
      <c r="B25" s="51" t="s">
        <v>949</v>
      </c>
      <c r="C25" s="49">
        <f t="shared" si="1"/>
        <v>135428</v>
      </c>
      <c r="D25" s="49">
        <f>SUM(E25:J25)</f>
        <v>135428</v>
      </c>
      <c r="E25" s="49">
        <v>135428</v>
      </c>
      <c r="F25" s="49"/>
      <c r="G25" s="49"/>
      <c r="H25" s="49"/>
      <c r="I25" s="49"/>
      <c r="J25" s="49"/>
      <c r="K25" s="52"/>
      <c r="L25" s="49"/>
      <c r="M25" s="49"/>
      <c r="N25" s="49"/>
      <c r="O25" s="49"/>
      <c r="P25" s="54"/>
      <c r="Q25" s="49"/>
      <c r="R25" s="49"/>
      <c r="S25" s="49"/>
      <c r="T25" s="49"/>
      <c r="U25" s="53"/>
      <c r="V25" s="53"/>
      <c r="W25" s="53"/>
      <c r="X25" s="53"/>
      <c r="Y25" s="53"/>
      <c r="Z25" s="53"/>
      <c r="AA25" s="53"/>
      <c r="AB25" s="53"/>
      <c r="AC25" s="56"/>
      <c r="AD25" s="49"/>
      <c r="AE25" s="49"/>
      <c r="AF25" s="2"/>
    </row>
    <row r="26" spans="1:32" s="501" customFormat="1" ht="15.75">
      <c r="A26" s="48" t="s">
        <v>129</v>
      </c>
      <c r="B26" s="51" t="s">
        <v>134</v>
      </c>
      <c r="C26" s="49">
        <f t="shared" si="1"/>
        <v>1431578</v>
      </c>
      <c r="D26" s="49"/>
      <c r="E26" s="49"/>
      <c r="F26" s="49"/>
      <c r="G26" s="49"/>
      <c r="H26" s="49"/>
      <c r="I26" s="49"/>
      <c r="J26" s="49"/>
      <c r="K26" s="52"/>
      <c r="L26" s="49"/>
      <c r="M26" s="49">
        <v>714</v>
      </c>
      <c r="N26" s="49">
        <v>1431578</v>
      </c>
      <c r="O26" s="49"/>
      <c r="P26" s="54"/>
      <c r="Q26" s="49"/>
      <c r="R26" s="49"/>
      <c r="S26" s="49"/>
      <c r="T26" s="49"/>
      <c r="U26" s="53"/>
      <c r="V26" s="53"/>
      <c r="W26" s="53"/>
      <c r="X26" s="53"/>
      <c r="Y26" s="53"/>
      <c r="Z26" s="53"/>
      <c r="AA26" s="53"/>
      <c r="AB26" s="53"/>
      <c r="AC26" s="56"/>
      <c r="AD26" s="49"/>
      <c r="AE26" s="49"/>
      <c r="AF26" s="2"/>
    </row>
    <row r="27" spans="1:32" s="501" customFormat="1" ht="15.75">
      <c r="A27" s="48" t="s">
        <v>131</v>
      </c>
      <c r="B27" s="51" t="s">
        <v>136</v>
      </c>
      <c r="C27" s="49">
        <f t="shared" si="1"/>
        <v>1970652</v>
      </c>
      <c r="D27" s="49"/>
      <c r="E27" s="49"/>
      <c r="F27" s="49"/>
      <c r="G27" s="49"/>
      <c r="H27" s="49"/>
      <c r="I27" s="49"/>
      <c r="J27" s="49"/>
      <c r="K27" s="52"/>
      <c r="L27" s="49"/>
      <c r="M27" s="49">
        <v>1334</v>
      </c>
      <c r="N27" s="49">
        <v>1970652</v>
      </c>
      <c r="O27" s="49"/>
      <c r="P27" s="54"/>
      <c r="Q27" s="49"/>
      <c r="R27" s="49"/>
      <c r="S27" s="49"/>
      <c r="T27" s="49"/>
      <c r="U27" s="53"/>
      <c r="V27" s="53"/>
      <c r="W27" s="53"/>
      <c r="X27" s="53"/>
      <c r="Y27" s="53"/>
      <c r="Z27" s="53"/>
      <c r="AA27" s="53"/>
      <c r="AB27" s="53"/>
      <c r="AC27" s="56"/>
      <c r="AD27" s="49"/>
      <c r="AE27" s="49"/>
      <c r="AF27" s="2"/>
    </row>
    <row r="28" spans="1:32" s="501" customFormat="1" ht="15.75">
      <c r="A28" s="48" t="s">
        <v>133</v>
      </c>
      <c r="B28" s="51" t="s">
        <v>950</v>
      </c>
      <c r="C28" s="49">
        <f t="shared" si="1"/>
        <v>367955</v>
      </c>
      <c r="D28" s="49">
        <f>SUM(E28:J28)</f>
        <v>367955</v>
      </c>
      <c r="E28" s="49">
        <v>367955</v>
      </c>
      <c r="F28" s="49"/>
      <c r="G28" s="49"/>
      <c r="H28" s="49"/>
      <c r="I28" s="49"/>
      <c r="J28" s="49"/>
      <c r="K28" s="52"/>
      <c r="L28" s="49"/>
      <c r="M28" s="49"/>
      <c r="N28" s="49"/>
      <c r="O28" s="49"/>
      <c r="P28" s="54"/>
      <c r="Q28" s="49"/>
      <c r="R28" s="49"/>
      <c r="S28" s="49"/>
      <c r="T28" s="49"/>
      <c r="U28" s="53"/>
      <c r="V28" s="53"/>
      <c r="W28" s="53"/>
      <c r="X28" s="53"/>
      <c r="Y28" s="53"/>
      <c r="Z28" s="53"/>
      <c r="AA28" s="53"/>
      <c r="AB28" s="53"/>
      <c r="AC28" s="56"/>
      <c r="AD28" s="49"/>
      <c r="AE28" s="49"/>
      <c r="AF28" s="2"/>
    </row>
    <row r="29" spans="1:32" s="501" customFormat="1" ht="15.75">
      <c r="A29" s="48" t="s">
        <v>135</v>
      </c>
      <c r="B29" s="51" t="s">
        <v>142</v>
      </c>
      <c r="C29" s="49">
        <f t="shared" si="1"/>
        <v>374572</v>
      </c>
      <c r="D29" s="49">
        <f>SUM(E29:J29)</f>
        <v>374572</v>
      </c>
      <c r="E29" s="49">
        <v>374572</v>
      </c>
      <c r="F29" s="49"/>
      <c r="G29" s="49"/>
      <c r="H29" s="49"/>
      <c r="I29" s="49"/>
      <c r="J29" s="49"/>
      <c r="K29" s="52"/>
      <c r="L29" s="49"/>
      <c r="M29" s="49"/>
      <c r="N29" s="49"/>
      <c r="O29" s="49"/>
      <c r="P29" s="54"/>
      <c r="Q29" s="49"/>
      <c r="R29" s="49"/>
      <c r="S29" s="49"/>
      <c r="T29" s="49"/>
      <c r="U29" s="53"/>
      <c r="V29" s="53"/>
      <c r="W29" s="53"/>
      <c r="X29" s="53"/>
      <c r="Y29" s="53"/>
      <c r="Z29" s="53"/>
      <c r="AA29" s="53"/>
      <c r="AB29" s="53"/>
      <c r="AC29" s="56"/>
      <c r="AD29" s="49"/>
      <c r="AE29" s="49"/>
      <c r="AF29" s="2"/>
    </row>
    <row r="30" spans="1:32" s="501" customFormat="1" ht="15.75">
      <c r="A30" s="48" t="s">
        <v>137</v>
      </c>
      <c r="B30" s="51" t="s">
        <v>144</v>
      </c>
      <c r="C30" s="49">
        <f t="shared" si="1"/>
        <v>1976124</v>
      </c>
      <c r="D30" s="49"/>
      <c r="E30" s="49"/>
      <c r="F30" s="49"/>
      <c r="G30" s="49"/>
      <c r="H30" s="49"/>
      <c r="I30" s="49"/>
      <c r="J30" s="49"/>
      <c r="K30" s="52"/>
      <c r="L30" s="49"/>
      <c r="M30" s="49">
        <v>1098.9</v>
      </c>
      <c r="N30" s="49">
        <v>1976124</v>
      </c>
      <c r="O30" s="49"/>
      <c r="P30" s="54"/>
      <c r="Q30" s="49"/>
      <c r="R30" s="49"/>
      <c r="S30" s="49"/>
      <c r="T30" s="49"/>
      <c r="U30" s="53"/>
      <c r="V30" s="53"/>
      <c r="W30" s="53"/>
      <c r="X30" s="53"/>
      <c r="Y30" s="53"/>
      <c r="Z30" s="53"/>
      <c r="AA30" s="53"/>
      <c r="AB30" s="53"/>
      <c r="AC30" s="56"/>
      <c r="AD30" s="49"/>
      <c r="AE30" s="49"/>
      <c r="AF30" s="2"/>
    </row>
    <row r="31" spans="1:32" s="501" customFormat="1" ht="15.75">
      <c r="A31" s="48" t="s">
        <v>138</v>
      </c>
      <c r="B31" s="51" t="s">
        <v>146</v>
      </c>
      <c r="C31" s="49">
        <f t="shared" si="1"/>
        <v>2180678</v>
      </c>
      <c r="D31" s="49"/>
      <c r="E31" s="49"/>
      <c r="F31" s="49"/>
      <c r="G31" s="49"/>
      <c r="H31" s="49"/>
      <c r="I31" s="49"/>
      <c r="J31" s="49"/>
      <c r="K31" s="52"/>
      <c r="L31" s="49"/>
      <c r="M31" s="49">
        <v>1360</v>
      </c>
      <c r="N31" s="49">
        <v>2180678</v>
      </c>
      <c r="O31" s="49"/>
      <c r="P31" s="54"/>
      <c r="Q31" s="49"/>
      <c r="R31" s="49"/>
      <c r="S31" s="49"/>
      <c r="T31" s="49"/>
      <c r="U31" s="53"/>
      <c r="V31" s="53"/>
      <c r="W31" s="53"/>
      <c r="X31" s="53"/>
      <c r="Y31" s="53"/>
      <c r="Z31" s="53"/>
      <c r="AA31" s="53"/>
      <c r="AB31" s="53"/>
      <c r="AC31" s="56"/>
      <c r="AD31" s="49"/>
      <c r="AE31" s="49"/>
      <c r="AF31" s="2"/>
    </row>
    <row r="32" spans="1:32" s="501" customFormat="1" ht="15.75">
      <c r="A32" s="48" t="s">
        <v>139</v>
      </c>
      <c r="B32" s="51" t="s">
        <v>114</v>
      </c>
      <c r="C32" s="49">
        <f t="shared" si="1"/>
        <v>1292700</v>
      </c>
      <c r="D32" s="49"/>
      <c r="E32" s="49"/>
      <c r="F32" s="49"/>
      <c r="G32" s="49"/>
      <c r="H32" s="49"/>
      <c r="I32" s="49"/>
      <c r="J32" s="49"/>
      <c r="K32" s="52"/>
      <c r="L32" s="49"/>
      <c r="M32" s="49">
        <v>760</v>
      </c>
      <c r="N32" s="49">
        <v>1292700</v>
      </c>
      <c r="O32" s="49"/>
      <c r="P32" s="54"/>
      <c r="Q32" s="49"/>
      <c r="R32" s="49"/>
      <c r="S32" s="49"/>
      <c r="T32" s="49"/>
      <c r="U32" s="53"/>
      <c r="V32" s="53"/>
      <c r="W32" s="53"/>
      <c r="X32" s="53"/>
      <c r="Y32" s="53"/>
      <c r="Z32" s="53"/>
      <c r="AA32" s="53"/>
      <c r="AB32" s="53"/>
      <c r="AC32" s="56"/>
      <c r="AD32" s="49"/>
      <c r="AE32" s="49"/>
      <c r="AF32" s="2"/>
    </row>
    <row r="33" spans="1:32" s="501" customFormat="1" ht="15.75">
      <c r="A33" s="48" t="s">
        <v>140</v>
      </c>
      <c r="B33" s="51" t="s">
        <v>116</v>
      </c>
      <c r="C33" s="49">
        <f t="shared" si="1"/>
        <v>4419276</v>
      </c>
      <c r="D33" s="49">
        <f>SUM(E33:J33)</f>
        <v>472494</v>
      </c>
      <c r="E33" s="49"/>
      <c r="F33" s="50">
        <v>222211</v>
      </c>
      <c r="G33" s="49">
        <v>250283</v>
      </c>
      <c r="H33" s="49"/>
      <c r="I33" s="49"/>
      <c r="J33" s="49"/>
      <c r="K33" s="52"/>
      <c r="L33" s="49"/>
      <c r="M33" s="49">
        <v>1172</v>
      </c>
      <c r="N33" s="49">
        <v>1934381</v>
      </c>
      <c r="O33" s="49"/>
      <c r="P33" s="54"/>
      <c r="Q33" s="49">
        <v>4060.32</v>
      </c>
      <c r="R33" s="49">
        <v>2012401</v>
      </c>
      <c r="S33" s="49"/>
      <c r="T33" s="49"/>
      <c r="U33" s="53"/>
      <c r="V33" s="53"/>
      <c r="W33" s="53"/>
      <c r="X33" s="53"/>
      <c r="Y33" s="53"/>
      <c r="Z33" s="53"/>
      <c r="AA33" s="53"/>
      <c r="AB33" s="53"/>
      <c r="AC33" s="56"/>
      <c r="AD33" s="49"/>
      <c r="AE33" s="49"/>
      <c r="AF33" s="2"/>
    </row>
    <row r="34" spans="1:32" s="501" customFormat="1" ht="15.75">
      <c r="A34" s="48" t="s">
        <v>141</v>
      </c>
      <c r="B34" s="51" t="s">
        <v>951</v>
      </c>
      <c r="C34" s="49">
        <f t="shared" si="1"/>
        <v>1318954</v>
      </c>
      <c r="D34" s="49"/>
      <c r="E34" s="49"/>
      <c r="F34" s="49"/>
      <c r="G34" s="49"/>
      <c r="H34" s="49"/>
      <c r="I34" s="49"/>
      <c r="J34" s="49"/>
      <c r="K34" s="52"/>
      <c r="L34" s="49"/>
      <c r="M34" s="49">
        <v>1103</v>
      </c>
      <c r="N34" s="49">
        <v>1318954</v>
      </c>
      <c r="O34" s="49"/>
      <c r="P34" s="54"/>
      <c r="Q34" s="49"/>
      <c r="R34" s="49"/>
      <c r="S34" s="49"/>
      <c r="T34" s="49"/>
      <c r="U34" s="53"/>
      <c r="V34" s="53"/>
      <c r="W34" s="53"/>
      <c r="X34" s="53"/>
      <c r="Y34" s="53"/>
      <c r="Z34" s="53"/>
      <c r="AA34" s="53"/>
      <c r="AB34" s="53"/>
      <c r="AC34" s="56"/>
      <c r="AD34" s="49"/>
      <c r="AE34" s="49"/>
      <c r="AF34" s="2"/>
    </row>
    <row r="35" spans="1:32" s="501" customFormat="1" ht="15.75">
      <c r="A35" s="48" t="s">
        <v>143</v>
      </c>
      <c r="B35" s="190" t="s">
        <v>952</v>
      </c>
      <c r="C35" s="49">
        <f t="shared" si="1"/>
        <v>1032252</v>
      </c>
      <c r="D35" s="49"/>
      <c r="E35" s="49"/>
      <c r="F35" s="49"/>
      <c r="G35" s="49"/>
      <c r="H35" s="49"/>
      <c r="I35" s="49"/>
      <c r="J35" s="49"/>
      <c r="K35" s="52"/>
      <c r="L35" s="49"/>
      <c r="M35" s="278">
        <v>577.5</v>
      </c>
      <c r="N35" s="278">
        <v>1032252</v>
      </c>
      <c r="O35" s="49"/>
      <c r="P35" s="54"/>
      <c r="Q35" s="49"/>
      <c r="R35" s="49"/>
      <c r="S35" s="49"/>
      <c r="T35" s="49"/>
      <c r="U35" s="53"/>
      <c r="V35" s="53"/>
      <c r="W35" s="53"/>
      <c r="X35" s="53"/>
      <c r="Y35" s="53"/>
      <c r="Z35" s="53"/>
      <c r="AA35" s="53"/>
      <c r="AB35" s="53"/>
      <c r="AC35" s="56"/>
      <c r="AD35" s="49"/>
      <c r="AE35" s="49"/>
      <c r="AF35" s="2"/>
    </row>
    <row r="36" spans="1:32" s="501" customFormat="1" ht="15.75">
      <c r="A36" s="48" t="s">
        <v>145</v>
      </c>
      <c r="B36" s="51" t="s">
        <v>953</v>
      </c>
      <c r="C36" s="49">
        <f t="shared" si="1"/>
        <v>174379</v>
      </c>
      <c r="D36" s="49">
        <f>SUM(E36:J36)</f>
        <v>174379</v>
      </c>
      <c r="E36" s="313">
        <v>174379</v>
      </c>
      <c r="F36" s="49"/>
      <c r="G36" s="49"/>
      <c r="H36" s="49"/>
      <c r="I36" s="49"/>
      <c r="J36" s="49"/>
      <c r="K36" s="52"/>
      <c r="L36" s="49"/>
      <c r="M36" s="49"/>
      <c r="N36" s="49"/>
      <c r="O36" s="49"/>
      <c r="P36" s="54"/>
      <c r="Q36" s="49"/>
      <c r="R36" s="49"/>
      <c r="S36" s="49"/>
      <c r="T36" s="49"/>
      <c r="U36" s="53"/>
      <c r="V36" s="53"/>
      <c r="W36" s="53"/>
      <c r="X36" s="53"/>
      <c r="Y36" s="53"/>
      <c r="Z36" s="53"/>
      <c r="AA36" s="53"/>
      <c r="AB36" s="53"/>
      <c r="AC36" s="56"/>
      <c r="AD36" s="49"/>
      <c r="AE36" s="49"/>
      <c r="AF36" s="2"/>
    </row>
    <row r="37" spans="1:32" s="501" customFormat="1" ht="15.75">
      <c r="A37" s="48" t="s">
        <v>147</v>
      </c>
      <c r="B37" s="100" t="s">
        <v>988</v>
      </c>
      <c r="C37" s="49">
        <f t="shared" si="1"/>
        <v>3276726</v>
      </c>
      <c r="D37" s="49">
        <f>SUM(E37:J37)</f>
        <v>3276726</v>
      </c>
      <c r="E37" s="98"/>
      <c r="F37" s="98"/>
      <c r="G37" s="279"/>
      <c r="H37" s="278">
        <v>3276726</v>
      </c>
      <c r="I37" s="98"/>
      <c r="J37" s="98"/>
      <c r="K37" s="101"/>
      <c r="L37" s="98"/>
      <c r="M37" s="98"/>
      <c r="N37" s="98"/>
      <c r="O37" s="98"/>
      <c r="P37" s="102"/>
      <c r="Q37" s="98"/>
      <c r="R37" s="98"/>
      <c r="S37" s="98"/>
      <c r="T37" s="98"/>
      <c r="U37" s="103"/>
      <c r="V37" s="103"/>
      <c r="W37" s="103"/>
      <c r="X37" s="103"/>
      <c r="Y37" s="103"/>
      <c r="Z37" s="103"/>
      <c r="AA37" s="103"/>
      <c r="AB37" s="103"/>
      <c r="AC37" s="99"/>
      <c r="AD37" s="98"/>
      <c r="AE37" s="98"/>
      <c r="AF37" s="2"/>
    </row>
    <row r="38" spans="1:32" s="501" customFormat="1" ht="15.75">
      <c r="A38" s="48" t="s">
        <v>149</v>
      </c>
      <c r="B38" s="286" t="s">
        <v>992</v>
      </c>
      <c r="C38" s="49">
        <f t="shared" si="1"/>
        <v>1021359</v>
      </c>
      <c r="D38" s="49"/>
      <c r="E38" s="98"/>
      <c r="F38" s="98"/>
      <c r="G38" s="98"/>
      <c r="H38" s="98"/>
      <c r="I38" s="98"/>
      <c r="J38" s="98"/>
      <c r="K38" s="101"/>
      <c r="L38" s="98"/>
      <c r="M38" s="279">
        <v>1014.8</v>
      </c>
      <c r="N38" s="279">
        <v>1021359</v>
      </c>
      <c r="O38" s="98"/>
      <c r="P38" s="102"/>
      <c r="Q38" s="98"/>
      <c r="R38" s="98"/>
      <c r="S38" s="98"/>
      <c r="T38" s="98"/>
      <c r="U38" s="103"/>
      <c r="V38" s="103"/>
      <c r="W38" s="103"/>
      <c r="X38" s="103"/>
      <c r="Y38" s="103"/>
      <c r="Z38" s="103"/>
      <c r="AA38" s="103"/>
      <c r="AB38" s="103"/>
      <c r="AC38" s="99"/>
      <c r="AD38" s="98"/>
      <c r="AE38" s="98"/>
      <c r="AF38" s="2"/>
    </row>
    <row r="39" spans="1:32" s="501" customFormat="1" ht="15.75">
      <c r="A39" s="48" t="s">
        <v>151</v>
      </c>
      <c r="B39" s="287" t="s">
        <v>993</v>
      </c>
      <c r="C39" s="49">
        <f t="shared" si="1"/>
        <v>571295</v>
      </c>
      <c r="D39" s="49">
        <f>SUM(E39:J39)</f>
        <v>571295</v>
      </c>
      <c r="E39" s="279">
        <v>571295</v>
      </c>
      <c r="F39" s="98"/>
      <c r="G39" s="98"/>
      <c r="H39" s="98"/>
      <c r="I39" s="98"/>
      <c r="J39" s="98"/>
      <c r="K39" s="101"/>
      <c r="L39" s="98"/>
      <c r="M39" s="98"/>
      <c r="N39" s="98"/>
      <c r="O39" s="98"/>
      <c r="P39" s="102"/>
      <c r="Q39" s="98"/>
      <c r="R39" s="98"/>
      <c r="S39" s="98"/>
      <c r="T39" s="98"/>
      <c r="U39" s="103"/>
      <c r="V39" s="103"/>
      <c r="W39" s="103"/>
      <c r="X39" s="103"/>
      <c r="Y39" s="103"/>
      <c r="Z39" s="103"/>
      <c r="AA39" s="103"/>
      <c r="AB39" s="103"/>
      <c r="AC39" s="99"/>
      <c r="AD39" s="98"/>
      <c r="AE39" s="98"/>
      <c r="AF39" s="2"/>
    </row>
    <row r="40" spans="1:32" s="501" customFormat="1" ht="15.75">
      <c r="A40" s="48" t="s">
        <v>153</v>
      </c>
      <c r="B40" s="287" t="s">
        <v>994</v>
      </c>
      <c r="C40" s="49">
        <f t="shared" si="1"/>
        <v>1005746</v>
      </c>
      <c r="D40" s="49">
        <f>SUM(E40:J40)</f>
        <v>1005746</v>
      </c>
      <c r="E40" s="279">
        <v>430618</v>
      </c>
      <c r="F40" s="279">
        <v>369458</v>
      </c>
      <c r="G40" s="279">
        <v>205670</v>
      </c>
      <c r="H40" s="98"/>
      <c r="I40" s="98"/>
      <c r="J40" s="98"/>
      <c r="K40" s="101"/>
      <c r="L40" s="98"/>
      <c r="M40" s="98"/>
      <c r="N40" s="98"/>
      <c r="O40" s="98"/>
      <c r="P40" s="102"/>
      <c r="Q40" s="98"/>
      <c r="R40" s="98"/>
      <c r="S40" s="98"/>
      <c r="T40" s="98"/>
      <c r="U40" s="103"/>
      <c r="V40" s="103"/>
      <c r="W40" s="103"/>
      <c r="X40" s="103"/>
      <c r="Y40" s="103"/>
      <c r="Z40" s="103"/>
      <c r="AA40" s="103"/>
      <c r="AB40" s="103"/>
      <c r="AC40" s="99"/>
      <c r="AD40" s="98"/>
      <c r="AE40" s="98"/>
      <c r="AF40" s="2"/>
    </row>
    <row r="41" spans="1:32" s="501" customFormat="1" ht="15.75">
      <c r="A41" s="48" t="s">
        <v>155</v>
      </c>
      <c r="B41" s="287" t="s">
        <v>995</v>
      </c>
      <c r="C41" s="49">
        <f t="shared" si="1"/>
        <v>538984</v>
      </c>
      <c r="D41" s="49">
        <f>SUM(E41:J41)</f>
        <v>538984</v>
      </c>
      <c r="E41" s="98"/>
      <c r="F41" s="279">
        <v>353506</v>
      </c>
      <c r="G41" s="279">
        <v>185478</v>
      </c>
      <c r="H41" s="98"/>
      <c r="I41" s="98"/>
      <c r="J41" s="98"/>
      <c r="K41" s="101"/>
      <c r="L41" s="98"/>
      <c r="M41" s="98"/>
      <c r="N41" s="98"/>
      <c r="O41" s="98"/>
      <c r="P41" s="102"/>
      <c r="Q41" s="98"/>
      <c r="R41" s="98"/>
      <c r="S41" s="98"/>
      <c r="T41" s="98"/>
      <c r="U41" s="103"/>
      <c r="V41" s="103"/>
      <c r="W41" s="103"/>
      <c r="X41" s="103"/>
      <c r="Y41" s="103"/>
      <c r="Z41" s="103"/>
      <c r="AA41" s="103"/>
      <c r="AB41" s="103"/>
      <c r="AC41" s="99"/>
      <c r="AD41" s="98"/>
      <c r="AE41" s="98"/>
      <c r="AF41" s="2"/>
    </row>
    <row r="42" spans="1:32" s="501" customFormat="1" ht="15.75">
      <c r="A42" s="48" t="s">
        <v>157</v>
      </c>
      <c r="B42" s="287" t="s">
        <v>996</v>
      </c>
      <c r="C42" s="49">
        <f t="shared" si="1"/>
        <v>682610</v>
      </c>
      <c r="D42" s="49">
        <f>SUM(E42:J42)</f>
        <v>682610</v>
      </c>
      <c r="E42" s="279">
        <v>682610</v>
      </c>
      <c r="F42" s="98"/>
      <c r="G42" s="98"/>
      <c r="H42" s="98"/>
      <c r="I42" s="98"/>
      <c r="J42" s="98"/>
      <c r="K42" s="101"/>
      <c r="L42" s="98"/>
      <c r="M42" s="98"/>
      <c r="N42" s="98"/>
      <c r="O42" s="98"/>
      <c r="P42" s="102"/>
      <c r="Q42" s="98"/>
      <c r="R42" s="98"/>
      <c r="S42" s="98"/>
      <c r="T42" s="98"/>
      <c r="U42" s="103"/>
      <c r="V42" s="103"/>
      <c r="W42" s="103"/>
      <c r="X42" s="103"/>
      <c r="Y42" s="103"/>
      <c r="Z42" s="103"/>
      <c r="AA42" s="103"/>
      <c r="AB42" s="103"/>
      <c r="AC42" s="99"/>
      <c r="AD42" s="98"/>
      <c r="AE42" s="98"/>
      <c r="AF42" s="2"/>
    </row>
    <row r="43" spans="1:32" s="26" customFormat="1" ht="15.75">
      <c r="A43" s="612" t="s">
        <v>73</v>
      </c>
      <c r="B43" s="612"/>
      <c r="C43" s="50">
        <f>SUM(C15:C42)</f>
        <v>39251625</v>
      </c>
      <c r="D43" s="50">
        <f aca="true" t="shared" si="2" ref="D43:R43">SUM(D15:D42)</f>
        <v>14034315</v>
      </c>
      <c r="E43" s="50">
        <f t="shared" si="2"/>
        <v>3552804</v>
      </c>
      <c r="F43" s="50">
        <f t="shared" si="2"/>
        <v>2429927</v>
      </c>
      <c r="G43" s="50">
        <f t="shared" si="2"/>
        <v>1852156</v>
      </c>
      <c r="H43" s="50">
        <f t="shared" si="2"/>
        <v>6199428</v>
      </c>
      <c r="I43" s="50"/>
      <c r="J43" s="50"/>
      <c r="K43" s="50"/>
      <c r="L43" s="50"/>
      <c r="M43" s="50">
        <f t="shared" si="2"/>
        <v>13072.32</v>
      </c>
      <c r="N43" s="50">
        <f t="shared" si="2"/>
        <v>20080554</v>
      </c>
      <c r="O43" s="50"/>
      <c r="P43" s="50"/>
      <c r="Q43" s="50">
        <f t="shared" si="2"/>
        <v>9605.64</v>
      </c>
      <c r="R43" s="50">
        <f t="shared" si="2"/>
        <v>5136756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185"/>
    </row>
    <row r="44" spans="1:32" s="501" customFormat="1" ht="15.75">
      <c r="A44" s="163" t="s">
        <v>27</v>
      </c>
      <c r="B44" s="164"/>
      <c r="C44" s="90"/>
      <c r="D44" s="90"/>
      <c r="E44" s="90"/>
      <c r="F44" s="90"/>
      <c r="G44" s="90"/>
      <c r="H44" s="90"/>
      <c r="I44" s="90"/>
      <c r="J44" s="90"/>
      <c r="K44" s="16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65"/>
      <c r="AD44" s="90"/>
      <c r="AE44" s="128"/>
      <c r="AF44" s="2"/>
    </row>
    <row r="45" spans="1:32" s="501" customFormat="1" ht="15.75">
      <c r="A45" s="48" t="s">
        <v>159</v>
      </c>
      <c r="B45" s="91" t="s">
        <v>148</v>
      </c>
      <c r="C45" s="49">
        <f>D45+L45+N45+P45+R45+T45+V45+AC45</f>
        <v>1014311</v>
      </c>
      <c r="D45" s="87"/>
      <c r="E45" s="87"/>
      <c r="F45" s="87"/>
      <c r="G45" s="87"/>
      <c r="H45" s="87"/>
      <c r="I45" s="87"/>
      <c r="J45" s="87"/>
      <c r="K45" s="87"/>
      <c r="L45" s="87"/>
      <c r="M45" s="87">
        <v>640</v>
      </c>
      <c r="N45" s="87">
        <v>886342</v>
      </c>
      <c r="O45" s="87"/>
      <c r="P45" s="87"/>
      <c r="Q45" s="87"/>
      <c r="R45" s="87"/>
      <c r="S45" s="87">
        <v>75</v>
      </c>
      <c r="T45" s="87">
        <v>88572</v>
      </c>
      <c r="U45" s="87"/>
      <c r="V45" s="87">
        <v>39397</v>
      </c>
      <c r="W45" s="87"/>
      <c r="X45" s="87"/>
      <c r="Y45" s="87"/>
      <c r="Z45" s="87"/>
      <c r="AA45" s="87"/>
      <c r="AB45" s="87"/>
      <c r="AC45" s="86"/>
      <c r="AD45" s="87"/>
      <c r="AE45" s="87"/>
      <c r="AF45" s="2"/>
    </row>
    <row r="46" spans="1:32" s="501" customFormat="1" ht="15.75">
      <c r="A46" s="48" t="s">
        <v>161</v>
      </c>
      <c r="B46" s="104" t="s">
        <v>150</v>
      </c>
      <c r="C46" s="49">
        <f>D46+L46+N46+P46+R46+T46+V46+AC46</f>
        <v>951700</v>
      </c>
      <c r="D46" s="98"/>
      <c r="E46" s="98"/>
      <c r="F46" s="98"/>
      <c r="G46" s="98"/>
      <c r="H46" s="98"/>
      <c r="I46" s="98"/>
      <c r="J46" s="98"/>
      <c r="K46" s="98"/>
      <c r="L46" s="98"/>
      <c r="M46" s="98">
        <v>640</v>
      </c>
      <c r="N46" s="98">
        <v>822758</v>
      </c>
      <c r="O46" s="98"/>
      <c r="P46" s="98"/>
      <c r="Q46" s="98"/>
      <c r="R46" s="98"/>
      <c r="S46" s="98">
        <v>74</v>
      </c>
      <c r="T46" s="98">
        <v>89545</v>
      </c>
      <c r="U46" s="98"/>
      <c r="V46" s="98">
        <v>39397</v>
      </c>
      <c r="W46" s="98"/>
      <c r="X46" s="98"/>
      <c r="Y46" s="98"/>
      <c r="Z46" s="98"/>
      <c r="AA46" s="98"/>
      <c r="AB46" s="98"/>
      <c r="AC46" s="99"/>
      <c r="AD46" s="98"/>
      <c r="AE46" s="98"/>
      <c r="AF46" s="2"/>
    </row>
    <row r="47" spans="1:32" s="26" customFormat="1" ht="15.75">
      <c r="A47" s="610" t="s">
        <v>74</v>
      </c>
      <c r="B47" s="610"/>
      <c r="C47" s="50">
        <f>SUM(C45:C46)</f>
        <v>1966011</v>
      </c>
      <c r="D47" s="50"/>
      <c r="E47" s="50"/>
      <c r="F47" s="50"/>
      <c r="G47" s="50"/>
      <c r="H47" s="50"/>
      <c r="I47" s="50"/>
      <c r="J47" s="50"/>
      <c r="K47" s="50"/>
      <c r="L47" s="50"/>
      <c r="M47" s="50">
        <f aca="true" t="shared" si="3" ref="M47:V47">SUM(M45:M46)</f>
        <v>1280</v>
      </c>
      <c r="N47" s="50">
        <f t="shared" si="3"/>
        <v>1709100</v>
      </c>
      <c r="O47" s="50"/>
      <c r="P47" s="50"/>
      <c r="Q47" s="50"/>
      <c r="R47" s="50"/>
      <c r="S47" s="50">
        <f t="shared" si="3"/>
        <v>149</v>
      </c>
      <c r="T47" s="50">
        <f t="shared" si="3"/>
        <v>178117</v>
      </c>
      <c r="U47" s="50"/>
      <c r="V47" s="50">
        <f t="shared" si="3"/>
        <v>78794</v>
      </c>
      <c r="W47" s="50"/>
      <c r="X47" s="50"/>
      <c r="Y47" s="50"/>
      <c r="Z47" s="50"/>
      <c r="AA47" s="50"/>
      <c r="AB47" s="50"/>
      <c r="AC47" s="93"/>
      <c r="AD47" s="50"/>
      <c r="AE47" s="50"/>
      <c r="AF47" s="185"/>
    </row>
    <row r="48" spans="1:32" s="204" customFormat="1" ht="15.75">
      <c r="A48" s="509" t="s">
        <v>28</v>
      </c>
      <c r="B48" s="199"/>
      <c r="C48" s="200"/>
      <c r="D48" s="200"/>
      <c r="E48" s="200"/>
      <c r="F48" s="200"/>
      <c r="G48" s="200"/>
      <c r="H48" s="200"/>
      <c r="I48" s="200"/>
      <c r="J48" s="200"/>
      <c r="K48" s="199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1"/>
      <c r="AD48" s="200"/>
      <c r="AE48" s="202"/>
      <c r="AF48" s="203"/>
    </row>
    <row r="49" spans="1:32" s="330" customFormat="1" ht="15.75">
      <c r="A49" s="48" t="s">
        <v>163</v>
      </c>
      <c r="B49" s="335" t="s">
        <v>152</v>
      </c>
      <c r="C49" s="62">
        <f aca="true" t="shared" si="4" ref="C49:C65">D49+L49+N49+P49+R49+T49+V49+AC49</f>
        <v>1143879</v>
      </c>
      <c r="D49" s="136"/>
      <c r="E49" s="136"/>
      <c r="F49" s="334"/>
      <c r="G49" s="334"/>
      <c r="H49" s="334"/>
      <c r="I49" s="334"/>
      <c r="J49" s="136"/>
      <c r="K49" s="136"/>
      <c r="L49" s="136"/>
      <c r="M49" s="136"/>
      <c r="N49" s="136"/>
      <c r="O49" s="136"/>
      <c r="P49" s="136"/>
      <c r="Q49" s="336">
        <v>1112</v>
      </c>
      <c r="R49" s="136">
        <v>1143879</v>
      </c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308"/>
      <c r="AD49" s="136"/>
      <c r="AE49" s="136"/>
      <c r="AF49" s="329"/>
    </row>
    <row r="50" spans="1:32" s="204" customFormat="1" ht="15.75">
      <c r="A50" s="48" t="s">
        <v>165</v>
      </c>
      <c r="B50" s="210" t="s">
        <v>154</v>
      </c>
      <c r="C50" s="193">
        <f t="shared" si="4"/>
        <v>2897455</v>
      </c>
      <c r="D50" s="193">
        <f>SUM(E50:J50)</f>
        <v>1753576</v>
      </c>
      <c r="E50" s="193"/>
      <c r="F50" s="324">
        <v>351255</v>
      </c>
      <c r="G50" s="324">
        <v>259621</v>
      </c>
      <c r="H50" s="193">
        <v>997246</v>
      </c>
      <c r="I50" s="324">
        <v>145454</v>
      </c>
      <c r="J50" s="193"/>
      <c r="K50" s="193"/>
      <c r="L50" s="193"/>
      <c r="M50" s="193"/>
      <c r="N50" s="193"/>
      <c r="O50" s="193"/>
      <c r="P50" s="193"/>
      <c r="Q50" s="211">
        <v>1112</v>
      </c>
      <c r="R50" s="193">
        <v>1143879</v>
      </c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212"/>
      <c r="AD50" s="193"/>
      <c r="AE50" s="193"/>
      <c r="AF50" s="203"/>
    </row>
    <row r="51" spans="1:32" s="330" customFormat="1" ht="15.75">
      <c r="A51" s="48" t="s">
        <v>167</v>
      </c>
      <c r="B51" s="326" t="s">
        <v>156</v>
      </c>
      <c r="C51" s="62">
        <f t="shared" si="4"/>
        <v>657031</v>
      </c>
      <c r="D51" s="62"/>
      <c r="E51" s="62"/>
      <c r="F51" s="62"/>
      <c r="G51" s="62"/>
      <c r="H51" s="62"/>
      <c r="I51" s="62"/>
      <c r="J51" s="62"/>
      <c r="K51" s="62"/>
      <c r="L51" s="62"/>
      <c r="M51" s="327">
        <v>530.8</v>
      </c>
      <c r="N51" s="343">
        <v>657031</v>
      </c>
      <c r="O51" s="62"/>
      <c r="P51" s="62"/>
      <c r="Q51" s="327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328"/>
      <c r="AD51" s="62"/>
      <c r="AE51" s="62"/>
      <c r="AF51" s="329"/>
    </row>
    <row r="52" spans="1:32" s="330" customFormat="1" ht="15.75">
      <c r="A52" s="48" t="s">
        <v>168</v>
      </c>
      <c r="B52" s="326" t="s">
        <v>158</v>
      </c>
      <c r="C52" s="62">
        <f t="shared" si="4"/>
        <v>768141</v>
      </c>
      <c r="D52" s="62"/>
      <c r="E52" s="62"/>
      <c r="F52" s="62"/>
      <c r="G52" s="62"/>
      <c r="H52" s="62"/>
      <c r="I52" s="62"/>
      <c r="J52" s="62"/>
      <c r="K52" s="62"/>
      <c r="L52" s="62"/>
      <c r="M52" s="327">
        <v>534.7</v>
      </c>
      <c r="N52" s="343">
        <v>768141</v>
      </c>
      <c r="O52" s="62"/>
      <c r="P52" s="62"/>
      <c r="Q52" s="327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328"/>
      <c r="AD52" s="62"/>
      <c r="AE52" s="62"/>
      <c r="AF52" s="329"/>
    </row>
    <row r="53" spans="1:32" s="330" customFormat="1" ht="15.75">
      <c r="A53" s="48" t="s">
        <v>1028</v>
      </c>
      <c r="B53" s="326" t="s">
        <v>160</v>
      </c>
      <c r="C53" s="62">
        <f t="shared" si="4"/>
        <v>738735</v>
      </c>
      <c r="D53" s="62"/>
      <c r="E53" s="62"/>
      <c r="F53" s="62"/>
      <c r="G53" s="62"/>
      <c r="H53" s="62"/>
      <c r="I53" s="62"/>
      <c r="J53" s="62"/>
      <c r="K53" s="62"/>
      <c r="L53" s="62"/>
      <c r="M53" s="327">
        <v>530.8</v>
      </c>
      <c r="N53" s="343">
        <v>738735</v>
      </c>
      <c r="O53" s="62"/>
      <c r="P53" s="62"/>
      <c r="Q53" s="327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328"/>
      <c r="AD53" s="62"/>
      <c r="AE53" s="62"/>
      <c r="AF53" s="329"/>
    </row>
    <row r="54" spans="1:32" s="330" customFormat="1" ht="15.75">
      <c r="A54" s="48" t="s">
        <v>171</v>
      </c>
      <c r="B54" s="326" t="s">
        <v>162</v>
      </c>
      <c r="C54" s="62">
        <f t="shared" si="4"/>
        <v>1523108</v>
      </c>
      <c r="D54" s="62"/>
      <c r="E54" s="62"/>
      <c r="F54" s="62"/>
      <c r="G54" s="62"/>
      <c r="H54" s="62"/>
      <c r="I54" s="62"/>
      <c r="J54" s="62"/>
      <c r="K54" s="62"/>
      <c r="L54" s="62"/>
      <c r="M54" s="327">
        <v>1373</v>
      </c>
      <c r="N54" s="343">
        <v>1523108</v>
      </c>
      <c r="O54" s="62"/>
      <c r="P54" s="62"/>
      <c r="Q54" s="327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328"/>
      <c r="AD54" s="62"/>
      <c r="AE54" s="62"/>
      <c r="AF54" s="329"/>
    </row>
    <row r="55" spans="1:32" s="330" customFormat="1" ht="15.75">
      <c r="A55" s="48" t="s">
        <v>173</v>
      </c>
      <c r="B55" s="326" t="s">
        <v>164</v>
      </c>
      <c r="C55" s="62">
        <f t="shared" si="4"/>
        <v>1470045</v>
      </c>
      <c r="D55" s="62"/>
      <c r="E55" s="62"/>
      <c r="F55" s="62"/>
      <c r="G55" s="62"/>
      <c r="H55" s="62"/>
      <c r="I55" s="62"/>
      <c r="J55" s="62"/>
      <c r="K55" s="62"/>
      <c r="L55" s="62"/>
      <c r="M55" s="327">
        <v>1320</v>
      </c>
      <c r="N55" s="343">
        <v>1470045</v>
      </c>
      <c r="O55" s="62"/>
      <c r="P55" s="62"/>
      <c r="Q55" s="32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328"/>
      <c r="AD55" s="62"/>
      <c r="AE55" s="62"/>
      <c r="AF55" s="329"/>
    </row>
    <row r="56" spans="1:32" s="204" customFormat="1" ht="15.75">
      <c r="A56" s="48" t="s">
        <v>175</v>
      </c>
      <c r="B56" s="210" t="s">
        <v>166</v>
      </c>
      <c r="C56" s="193">
        <f t="shared" si="4"/>
        <v>1617486</v>
      </c>
      <c r="D56" s="193">
        <f>SUM(E56:J56)</f>
        <v>560569</v>
      </c>
      <c r="E56" s="193"/>
      <c r="F56" s="193"/>
      <c r="G56" s="193"/>
      <c r="H56" s="193">
        <v>560569</v>
      </c>
      <c r="I56" s="193"/>
      <c r="J56" s="193"/>
      <c r="K56" s="193"/>
      <c r="L56" s="193"/>
      <c r="M56" s="211">
        <v>768</v>
      </c>
      <c r="N56" s="324">
        <v>568675</v>
      </c>
      <c r="O56" s="193"/>
      <c r="P56" s="193"/>
      <c r="Q56" s="211">
        <v>473</v>
      </c>
      <c r="R56" s="193">
        <v>488242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212"/>
      <c r="AD56" s="193"/>
      <c r="AE56" s="193"/>
      <c r="AF56" s="203"/>
    </row>
    <row r="57" spans="1:32" s="204" customFormat="1" ht="15.75">
      <c r="A57" s="48" t="s">
        <v>177</v>
      </c>
      <c r="B57" s="210" t="s">
        <v>169</v>
      </c>
      <c r="C57" s="193">
        <f t="shared" si="4"/>
        <v>1446193</v>
      </c>
      <c r="D57" s="193">
        <f>SUM(E57:J57)</f>
        <v>701645</v>
      </c>
      <c r="E57" s="193"/>
      <c r="F57" s="193"/>
      <c r="G57" s="193"/>
      <c r="H57" s="324">
        <v>701645</v>
      </c>
      <c r="I57" s="193"/>
      <c r="J57" s="193"/>
      <c r="K57" s="193"/>
      <c r="L57" s="193"/>
      <c r="M57" s="211">
        <v>619</v>
      </c>
      <c r="N57" s="324">
        <v>744548</v>
      </c>
      <c r="O57" s="193"/>
      <c r="P57" s="193"/>
      <c r="Q57" s="211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212"/>
      <c r="AD57" s="193"/>
      <c r="AE57" s="193"/>
      <c r="AF57" s="203"/>
    </row>
    <row r="58" spans="1:32" s="204" customFormat="1" ht="15.75">
      <c r="A58" s="48" t="s">
        <v>179</v>
      </c>
      <c r="B58" s="210" t="s">
        <v>170</v>
      </c>
      <c r="C58" s="193">
        <f t="shared" si="4"/>
        <v>1740831</v>
      </c>
      <c r="D58" s="193">
        <f>SUM(E58:J58)</f>
        <v>556578</v>
      </c>
      <c r="E58" s="193"/>
      <c r="F58" s="324">
        <v>287033</v>
      </c>
      <c r="G58" s="324">
        <v>269545</v>
      </c>
      <c r="H58" s="193"/>
      <c r="I58" s="193"/>
      <c r="J58" s="193"/>
      <c r="K58" s="193"/>
      <c r="L58" s="193"/>
      <c r="M58" s="211">
        <v>935</v>
      </c>
      <c r="N58" s="324">
        <v>1184253</v>
      </c>
      <c r="O58" s="193"/>
      <c r="P58" s="193"/>
      <c r="Q58" s="211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212"/>
      <c r="AD58" s="193"/>
      <c r="AE58" s="193"/>
      <c r="AF58" s="203"/>
    </row>
    <row r="59" spans="1:32" s="330" customFormat="1" ht="15.75">
      <c r="A59" s="48" t="s">
        <v>181</v>
      </c>
      <c r="B59" s="326" t="s">
        <v>172</v>
      </c>
      <c r="C59" s="62">
        <f t="shared" si="4"/>
        <v>936031</v>
      </c>
      <c r="D59" s="62"/>
      <c r="E59" s="62"/>
      <c r="F59" s="62"/>
      <c r="G59" s="62"/>
      <c r="H59" s="62"/>
      <c r="I59" s="62"/>
      <c r="J59" s="62"/>
      <c r="K59" s="62"/>
      <c r="L59" s="62"/>
      <c r="M59" s="327">
        <v>720</v>
      </c>
      <c r="N59" s="343">
        <v>936031</v>
      </c>
      <c r="O59" s="62"/>
      <c r="P59" s="62"/>
      <c r="Q59" s="327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328"/>
      <c r="AD59" s="62"/>
      <c r="AE59" s="62"/>
      <c r="AF59" s="329"/>
    </row>
    <row r="60" spans="1:32" s="330" customFormat="1" ht="15.75">
      <c r="A60" s="48" t="s">
        <v>183</v>
      </c>
      <c r="B60" s="326" t="s">
        <v>174</v>
      </c>
      <c r="C60" s="62">
        <f t="shared" si="4"/>
        <v>1035252</v>
      </c>
      <c r="D60" s="62"/>
      <c r="E60" s="62"/>
      <c r="F60" s="62"/>
      <c r="G60" s="62"/>
      <c r="H60" s="62"/>
      <c r="I60" s="62"/>
      <c r="J60" s="62"/>
      <c r="K60" s="62"/>
      <c r="L60" s="62"/>
      <c r="M60" s="327">
        <v>512.5</v>
      </c>
      <c r="N60" s="343">
        <v>611610</v>
      </c>
      <c r="O60" s="62"/>
      <c r="P60" s="62"/>
      <c r="Q60" s="327">
        <v>420</v>
      </c>
      <c r="R60" s="62">
        <v>423642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328"/>
      <c r="AD60" s="62"/>
      <c r="AE60" s="62"/>
      <c r="AF60" s="329"/>
    </row>
    <row r="61" spans="1:32" s="204" customFormat="1" ht="15.75">
      <c r="A61" s="48" t="s">
        <v>185</v>
      </c>
      <c r="B61" s="210" t="s">
        <v>176</v>
      </c>
      <c r="C61" s="193">
        <f t="shared" si="4"/>
        <v>2217504</v>
      </c>
      <c r="D61" s="193">
        <f>SUM(E61:J61)</f>
        <v>195083</v>
      </c>
      <c r="E61" s="193"/>
      <c r="F61" s="193"/>
      <c r="G61" s="324">
        <v>195083</v>
      </c>
      <c r="H61" s="193"/>
      <c r="I61" s="193"/>
      <c r="J61" s="193"/>
      <c r="K61" s="193"/>
      <c r="L61" s="193"/>
      <c r="M61" s="211">
        <v>821</v>
      </c>
      <c r="N61" s="324">
        <v>1077072</v>
      </c>
      <c r="O61" s="193"/>
      <c r="P61" s="193"/>
      <c r="Q61" s="211">
        <v>932</v>
      </c>
      <c r="R61" s="193">
        <v>945349</v>
      </c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212"/>
      <c r="AD61" s="193"/>
      <c r="AE61" s="193"/>
      <c r="AF61" s="203"/>
    </row>
    <row r="62" spans="1:32" s="330" customFormat="1" ht="15.75">
      <c r="A62" s="48" t="s">
        <v>186</v>
      </c>
      <c r="B62" s="326" t="s">
        <v>178</v>
      </c>
      <c r="C62" s="62">
        <f t="shared" si="4"/>
        <v>1389485</v>
      </c>
      <c r="D62" s="62"/>
      <c r="E62" s="62"/>
      <c r="F62" s="62"/>
      <c r="G62" s="62"/>
      <c r="H62" s="62"/>
      <c r="I62" s="62"/>
      <c r="J62" s="62"/>
      <c r="K62" s="62"/>
      <c r="L62" s="62"/>
      <c r="M62" s="327">
        <v>514</v>
      </c>
      <c r="N62" s="343">
        <v>626594</v>
      </c>
      <c r="O62" s="62"/>
      <c r="P62" s="62"/>
      <c r="Q62" s="328">
        <v>741.3</v>
      </c>
      <c r="R62" s="62">
        <v>762891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328"/>
      <c r="AD62" s="62"/>
      <c r="AE62" s="62"/>
      <c r="AF62" s="329"/>
    </row>
    <row r="63" spans="1:32" s="330" customFormat="1" ht="15.75">
      <c r="A63" s="48" t="s">
        <v>187</v>
      </c>
      <c r="B63" s="326" t="s">
        <v>180</v>
      </c>
      <c r="C63" s="62">
        <f t="shared" si="4"/>
        <v>1445745</v>
      </c>
      <c r="D63" s="62"/>
      <c r="E63" s="62"/>
      <c r="F63" s="62"/>
      <c r="G63" s="62"/>
      <c r="H63" s="62"/>
      <c r="I63" s="62"/>
      <c r="J63" s="62"/>
      <c r="K63" s="62"/>
      <c r="L63" s="62"/>
      <c r="M63" s="327">
        <v>521</v>
      </c>
      <c r="N63" s="343">
        <v>633626</v>
      </c>
      <c r="O63" s="62"/>
      <c r="P63" s="62"/>
      <c r="Q63" s="327">
        <v>765</v>
      </c>
      <c r="R63" s="62">
        <v>812119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328"/>
      <c r="AD63" s="62"/>
      <c r="AE63" s="62"/>
      <c r="AF63" s="329"/>
    </row>
    <row r="64" spans="1:32" s="330" customFormat="1" ht="15.75">
      <c r="A64" s="48" t="s">
        <v>188</v>
      </c>
      <c r="B64" s="326" t="s">
        <v>182</v>
      </c>
      <c r="C64" s="62">
        <f t="shared" si="4"/>
        <v>481003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327">
        <v>467.4</v>
      </c>
      <c r="R64" s="62">
        <v>481003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328"/>
      <c r="AD64" s="62"/>
      <c r="AE64" s="62"/>
      <c r="AF64" s="329"/>
    </row>
    <row r="65" spans="1:32" s="330" customFormat="1" ht="15.75">
      <c r="A65" s="48" t="s">
        <v>189</v>
      </c>
      <c r="B65" s="331" t="s">
        <v>184</v>
      </c>
      <c r="C65" s="62">
        <f t="shared" si="4"/>
        <v>437247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332">
        <v>433.8</v>
      </c>
      <c r="R65" s="120">
        <v>437247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333"/>
      <c r="AD65" s="120"/>
      <c r="AE65" s="120"/>
      <c r="AF65" s="329"/>
    </row>
    <row r="66" spans="1:32" s="221" customFormat="1" ht="15.75">
      <c r="A66" s="611" t="s">
        <v>75</v>
      </c>
      <c r="B66" s="611"/>
      <c r="C66" s="218">
        <f>SUM(C49:C65)</f>
        <v>21945171</v>
      </c>
      <c r="D66" s="218">
        <f aca="true" t="shared" si="5" ref="D66:R66">SUM(D49:D65)</f>
        <v>3767451</v>
      </c>
      <c r="E66" s="218"/>
      <c r="F66" s="218">
        <f t="shared" si="5"/>
        <v>638288</v>
      </c>
      <c r="G66" s="218">
        <f t="shared" si="5"/>
        <v>724249</v>
      </c>
      <c r="H66" s="218">
        <f t="shared" si="5"/>
        <v>2259460</v>
      </c>
      <c r="I66" s="218">
        <f t="shared" si="5"/>
        <v>145454</v>
      </c>
      <c r="J66" s="218"/>
      <c r="K66" s="218"/>
      <c r="L66" s="218"/>
      <c r="M66" s="218">
        <f t="shared" si="5"/>
        <v>9699.8</v>
      </c>
      <c r="N66" s="218">
        <f t="shared" si="5"/>
        <v>11539469</v>
      </c>
      <c r="O66" s="218"/>
      <c r="P66" s="218"/>
      <c r="Q66" s="218">
        <f t="shared" si="5"/>
        <v>6456.5</v>
      </c>
      <c r="R66" s="218">
        <f t="shared" si="5"/>
        <v>6638251</v>
      </c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9"/>
      <c r="AD66" s="218"/>
      <c r="AE66" s="218"/>
      <c r="AF66" s="220"/>
    </row>
    <row r="67" spans="1:32" s="204" customFormat="1" ht="15.75">
      <c r="A67" s="509" t="s">
        <v>29</v>
      </c>
      <c r="B67" s="222"/>
      <c r="C67" s="200"/>
      <c r="D67" s="200"/>
      <c r="E67" s="200"/>
      <c r="F67" s="200"/>
      <c r="G67" s="200"/>
      <c r="H67" s="200"/>
      <c r="I67" s="200"/>
      <c r="J67" s="200"/>
      <c r="K67" s="223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200"/>
      <c r="AE67" s="202"/>
      <c r="AF67" s="203"/>
    </row>
    <row r="68" spans="1:32" s="204" customFormat="1" ht="15.75">
      <c r="A68" s="48" t="s">
        <v>191</v>
      </c>
      <c r="B68" s="224" t="s">
        <v>473</v>
      </c>
      <c r="C68" s="193">
        <f>D68+L68+N68+P68+R68+T68+V68+AC68</f>
        <v>16633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8">
        <f>SUM(AD68:AE68)</f>
        <v>16633</v>
      </c>
      <c r="AD68" s="225">
        <v>16633</v>
      </c>
      <c r="AE68" s="207"/>
      <c r="AF68" s="203"/>
    </row>
    <row r="69" spans="1:32" s="204" customFormat="1" ht="15.75">
      <c r="A69" s="48" t="s">
        <v>193</v>
      </c>
      <c r="B69" s="226" t="s">
        <v>474</v>
      </c>
      <c r="C69" s="193">
        <f>D69+L69+N69+P69+R69+T69+V69+AC69</f>
        <v>16689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207"/>
      <c r="R69" s="207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212">
        <f>SUM(AD69:AE69)</f>
        <v>16689</v>
      </c>
      <c r="AD69" s="227">
        <v>16689</v>
      </c>
      <c r="AE69" s="193"/>
      <c r="AF69" s="203"/>
    </row>
    <row r="70" spans="1:32" s="204" customFormat="1" ht="15.75">
      <c r="A70" s="48" t="s">
        <v>195</v>
      </c>
      <c r="B70" s="226" t="s">
        <v>475</v>
      </c>
      <c r="C70" s="193">
        <f>D70+L70+N70+P70+R70+T70+V70+AC70</f>
        <v>11466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207"/>
      <c r="R70" s="207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212">
        <f>SUM(AD70:AE70)</f>
        <v>11466</v>
      </c>
      <c r="AD70" s="227">
        <v>11466</v>
      </c>
      <c r="AE70" s="193"/>
      <c r="AF70" s="203"/>
    </row>
    <row r="71" spans="1:32" s="204" customFormat="1" ht="15.75">
      <c r="A71" s="48" t="s">
        <v>197</v>
      </c>
      <c r="B71" s="228" t="s">
        <v>476</v>
      </c>
      <c r="C71" s="193">
        <f>D71+L71+N71+P71+R71+T71+V71+AC71</f>
        <v>19936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07"/>
      <c r="R71" s="207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7">
        <f>SUM(AD71:AE71)</f>
        <v>19936</v>
      </c>
      <c r="AD71" s="229">
        <v>19936</v>
      </c>
      <c r="AE71" s="229"/>
      <c r="AF71" s="203"/>
    </row>
    <row r="72" spans="1:32" s="221" customFormat="1" ht="15.75">
      <c r="A72" s="611" t="s">
        <v>76</v>
      </c>
      <c r="B72" s="611"/>
      <c r="C72" s="218">
        <f>SUM(C68:C71)</f>
        <v>64724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9">
        <f>SUM(AD72:AE72)</f>
        <v>64724</v>
      </c>
      <c r="AD72" s="218">
        <f>SUM(AD68:AD71)</f>
        <v>64724</v>
      </c>
      <c r="AE72" s="218"/>
      <c r="AF72" s="220"/>
    </row>
    <row r="73" spans="1:32" s="204" customFormat="1" ht="15.75">
      <c r="A73" s="613" t="s">
        <v>30</v>
      </c>
      <c r="B73" s="613"/>
      <c r="C73" s="88"/>
      <c r="D73" s="88"/>
      <c r="E73" s="88"/>
      <c r="F73" s="88"/>
      <c r="G73" s="88"/>
      <c r="H73" s="88"/>
      <c r="I73" s="88"/>
      <c r="J73" s="88"/>
      <c r="K73" s="160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161"/>
      <c r="AD73" s="88"/>
      <c r="AE73" s="88"/>
      <c r="AF73" s="2"/>
    </row>
    <row r="74" spans="1:37" s="204" customFormat="1" ht="15.75">
      <c r="A74" s="48" t="s">
        <v>199</v>
      </c>
      <c r="B74" s="60" t="s">
        <v>190</v>
      </c>
      <c r="C74" s="49">
        <f>D74+L74+N74+P74+R74+T74+V74+AC74</f>
        <v>2490205</v>
      </c>
      <c r="D74" s="49">
        <f>SUM(E74:J74)</f>
        <v>922448</v>
      </c>
      <c r="E74" s="274">
        <v>123729</v>
      </c>
      <c r="F74" s="275"/>
      <c r="G74" s="274">
        <v>266018</v>
      </c>
      <c r="H74" s="274">
        <v>532701</v>
      </c>
      <c r="I74" s="49"/>
      <c r="J74" s="49"/>
      <c r="K74" s="49"/>
      <c r="L74" s="49"/>
      <c r="M74" s="49">
        <v>450</v>
      </c>
      <c r="N74" s="313">
        <v>957517</v>
      </c>
      <c r="O74" s="49"/>
      <c r="P74" s="49"/>
      <c r="Q74" s="49">
        <v>620</v>
      </c>
      <c r="R74" s="49">
        <v>610240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6"/>
      <c r="AD74" s="49"/>
      <c r="AE74" s="49"/>
      <c r="AF74" s="2"/>
      <c r="AI74" s="204">
        <v>2528836</v>
      </c>
      <c r="AK74" s="342">
        <f>AI74-C74</f>
        <v>38631</v>
      </c>
    </row>
    <row r="75" spans="1:37" s="204" customFormat="1" ht="15.75">
      <c r="A75" s="48" t="s">
        <v>201</v>
      </c>
      <c r="B75" s="60" t="s">
        <v>192</v>
      </c>
      <c r="C75" s="49">
        <f aca="true" t="shared" si="6" ref="C75:C129">D75+L75+N75+P75+R75+T75+V75+AC75</f>
        <v>1936162</v>
      </c>
      <c r="D75" s="49">
        <f>SUM(E75:J75)</f>
        <v>694724</v>
      </c>
      <c r="E75" s="274">
        <v>103362</v>
      </c>
      <c r="F75" s="274"/>
      <c r="G75" s="274">
        <v>193540</v>
      </c>
      <c r="H75" s="274">
        <v>397822</v>
      </c>
      <c r="I75" s="49"/>
      <c r="J75" s="49"/>
      <c r="K75" s="49"/>
      <c r="L75" s="49"/>
      <c r="M75" s="49">
        <v>412.2</v>
      </c>
      <c r="N75" s="313">
        <v>616198</v>
      </c>
      <c r="O75" s="49"/>
      <c r="P75" s="49"/>
      <c r="Q75" s="49">
        <v>638</v>
      </c>
      <c r="R75" s="49">
        <v>625240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6"/>
      <c r="AD75" s="49"/>
      <c r="AE75" s="54"/>
      <c r="AF75" s="2"/>
      <c r="AI75" s="204">
        <v>1992328</v>
      </c>
      <c r="AK75" s="342">
        <f aca="true" t="shared" si="7" ref="AK75:AK130">AI75-C75</f>
        <v>56166</v>
      </c>
    </row>
    <row r="76" spans="1:37" s="204" customFormat="1" ht="15.75">
      <c r="A76" s="48" t="s">
        <v>203</v>
      </c>
      <c r="B76" s="60" t="s">
        <v>194</v>
      </c>
      <c r="C76" s="49">
        <f t="shared" si="6"/>
        <v>2668268</v>
      </c>
      <c r="D76" s="49">
        <f>SUM(E76:J76)</f>
        <v>202315</v>
      </c>
      <c r="E76" s="49"/>
      <c r="F76" s="49"/>
      <c r="G76" s="274">
        <v>202315</v>
      </c>
      <c r="H76" s="49"/>
      <c r="I76" s="49"/>
      <c r="J76" s="49"/>
      <c r="K76" s="49"/>
      <c r="L76" s="49"/>
      <c r="M76" s="49">
        <v>824</v>
      </c>
      <c r="N76" s="313">
        <v>1217953</v>
      </c>
      <c r="O76" s="49"/>
      <c r="P76" s="49"/>
      <c r="Q76" s="49">
        <v>1276</v>
      </c>
      <c r="R76" s="49">
        <v>1248000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6"/>
      <c r="AD76" s="49"/>
      <c r="AE76" s="49"/>
      <c r="AF76" s="2"/>
      <c r="AI76" s="204">
        <v>2663353</v>
      </c>
      <c r="AK76" s="342">
        <f t="shared" si="7"/>
        <v>-4915</v>
      </c>
    </row>
    <row r="77" spans="1:37" s="204" customFormat="1" ht="16.5" customHeight="1">
      <c r="A77" s="48" t="s">
        <v>205</v>
      </c>
      <c r="B77" s="60" t="s">
        <v>196</v>
      </c>
      <c r="C77" s="49">
        <f t="shared" si="6"/>
        <v>276360</v>
      </c>
      <c r="D77" s="49">
        <f>SUM(E77:J77)</f>
        <v>276360</v>
      </c>
      <c r="E77" s="49"/>
      <c r="F77" s="49"/>
      <c r="G77" s="49">
        <v>276360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6"/>
      <c r="AD77" s="49"/>
      <c r="AE77" s="49"/>
      <c r="AF77" s="2"/>
      <c r="AI77" s="204">
        <v>276360</v>
      </c>
      <c r="AK77" s="342">
        <f t="shared" si="7"/>
        <v>0</v>
      </c>
    </row>
    <row r="78" spans="1:37" s="204" customFormat="1" ht="15.75">
      <c r="A78" s="48" t="s">
        <v>207</v>
      </c>
      <c r="B78" s="60" t="s">
        <v>198</v>
      </c>
      <c r="C78" s="49">
        <f t="shared" si="6"/>
        <v>3156200</v>
      </c>
      <c r="D78" s="49"/>
      <c r="E78" s="49"/>
      <c r="F78" s="49"/>
      <c r="G78" s="49"/>
      <c r="H78" s="49"/>
      <c r="I78" s="49"/>
      <c r="J78" s="49"/>
      <c r="K78" s="49"/>
      <c r="L78" s="49"/>
      <c r="M78" s="49">
        <v>956</v>
      </c>
      <c r="N78" s="49">
        <v>1481800</v>
      </c>
      <c r="O78" s="49"/>
      <c r="P78" s="49"/>
      <c r="Q78" s="49">
        <v>1610</v>
      </c>
      <c r="R78" s="49">
        <v>1674400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6"/>
      <c r="AD78" s="49"/>
      <c r="AE78" s="49"/>
      <c r="AF78" s="2"/>
      <c r="AI78" s="204">
        <v>3156200</v>
      </c>
      <c r="AK78" s="342">
        <f t="shared" si="7"/>
        <v>0</v>
      </c>
    </row>
    <row r="79" spans="1:37" s="204" customFormat="1" ht="15.75">
      <c r="A79" s="48" t="s">
        <v>209</v>
      </c>
      <c r="B79" s="60" t="s">
        <v>200</v>
      </c>
      <c r="C79" s="49">
        <f t="shared" si="6"/>
        <v>4885049</v>
      </c>
      <c r="D79" s="49">
        <f>SUM(E79:J79)</f>
        <v>1203259</v>
      </c>
      <c r="E79" s="49"/>
      <c r="F79" s="49"/>
      <c r="G79" s="49"/>
      <c r="H79" s="274">
        <v>1203259</v>
      </c>
      <c r="I79" s="49"/>
      <c r="J79" s="49"/>
      <c r="K79" s="49"/>
      <c r="L79" s="49"/>
      <c r="M79" s="49">
        <v>1250</v>
      </c>
      <c r="N79" s="49">
        <v>2146750</v>
      </c>
      <c r="O79" s="49"/>
      <c r="P79" s="49"/>
      <c r="Q79" s="49">
        <v>1458</v>
      </c>
      <c r="R79" s="49">
        <v>1535040</v>
      </c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6"/>
      <c r="AD79" s="49"/>
      <c r="AE79" s="49"/>
      <c r="AF79" s="2"/>
      <c r="AI79" s="204">
        <v>4853590</v>
      </c>
      <c r="AK79" s="342">
        <f t="shared" si="7"/>
        <v>-31459</v>
      </c>
    </row>
    <row r="80" spans="1:37" s="204" customFormat="1" ht="15.75">
      <c r="A80" s="48" t="s">
        <v>210</v>
      </c>
      <c r="B80" s="60" t="s">
        <v>202</v>
      </c>
      <c r="C80" s="49">
        <f t="shared" si="6"/>
        <v>4451830</v>
      </c>
      <c r="D80" s="49"/>
      <c r="E80" s="49"/>
      <c r="F80" s="49"/>
      <c r="G80" s="49"/>
      <c r="H80" s="49"/>
      <c r="I80" s="49"/>
      <c r="J80" s="49"/>
      <c r="K80" s="49"/>
      <c r="L80" s="49"/>
      <c r="M80" s="49">
        <v>1549</v>
      </c>
      <c r="N80" s="49">
        <v>2400950</v>
      </c>
      <c r="O80" s="49"/>
      <c r="P80" s="49"/>
      <c r="Q80" s="49">
        <v>1972</v>
      </c>
      <c r="R80" s="49">
        <v>2050880</v>
      </c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56"/>
      <c r="AD80" s="49"/>
      <c r="AE80" s="49"/>
      <c r="AF80" s="2"/>
      <c r="AI80" s="204">
        <v>4451830</v>
      </c>
      <c r="AK80" s="342">
        <f t="shared" si="7"/>
        <v>0</v>
      </c>
    </row>
    <row r="81" spans="1:37" s="204" customFormat="1" ht="15.75">
      <c r="A81" s="48" t="s">
        <v>212</v>
      </c>
      <c r="B81" s="60" t="s">
        <v>204</v>
      </c>
      <c r="C81" s="49">
        <f t="shared" si="6"/>
        <v>2016182</v>
      </c>
      <c r="D81" s="49">
        <f>SUM(E81:J81)</f>
        <v>2016182</v>
      </c>
      <c r="E81" s="49"/>
      <c r="F81" s="49"/>
      <c r="G81" s="49"/>
      <c r="H81" s="274">
        <v>2016182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6"/>
      <c r="AD81" s="49"/>
      <c r="AE81" s="49"/>
      <c r="AF81" s="2"/>
      <c r="AI81" s="204">
        <v>697500</v>
      </c>
      <c r="AK81" s="342">
        <f t="shared" si="7"/>
        <v>-1318682</v>
      </c>
    </row>
    <row r="82" spans="1:37" s="204" customFormat="1" ht="15.75">
      <c r="A82" s="48" t="s">
        <v>518</v>
      </c>
      <c r="B82" s="60" t="s">
        <v>206</v>
      </c>
      <c r="C82" s="49">
        <f t="shared" si="6"/>
        <v>1400492</v>
      </c>
      <c r="D82" s="49">
        <f>SUM(E82:J82)</f>
        <v>1400492</v>
      </c>
      <c r="E82" s="49"/>
      <c r="F82" s="49"/>
      <c r="G82" s="49"/>
      <c r="H82" s="274">
        <v>1400492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6"/>
      <c r="AD82" s="49"/>
      <c r="AE82" s="49"/>
      <c r="AF82" s="2"/>
      <c r="AI82" s="204">
        <v>334800</v>
      </c>
      <c r="AK82" s="342">
        <f t="shared" si="7"/>
        <v>-1065692</v>
      </c>
    </row>
    <row r="83" spans="1:37" s="204" customFormat="1" ht="15.75">
      <c r="A83" s="48" t="s">
        <v>519</v>
      </c>
      <c r="B83" s="59" t="s">
        <v>208</v>
      </c>
      <c r="C83" s="49">
        <f t="shared" si="6"/>
        <v>446400</v>
      </c>
      <c r="D83" s="49">
        <f>SUM(E83:J83)</f>
        <v>446400</v>
      </c>
      <c r="E83" s="49"/>
      <c r="F83" s="49">
        <v>178560</v>
      </c>
      <c r="G83" s="49">
        <v>267840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6"/>
      <c r="AD83" s="49"/>
      <c r="AE83" s="49"/>
      <c r="AF83" s="2"/>
      <c r="AI83" s="204">
        <v>446400</v>
      </c>
      <c r="AK83" s="342">
        <f t="shared" si="7"/>
        <v>0</v>
      </c>
    </row>
    <row r="84" spans="1:37" s="204" customFormat="1" ht="15.75">
      <c r="A84" s="48" t="s">
        <v>520</v>
      </c>
      <c r="B84" s="59" t="s">
        <v>989</v>
      </c>
      <c r="C84" s="49">
        <f t="shared" si="6"/>
        <v>2287693</v>
      </c>
      <c r="D84" s="49">
        <f>SUM(E84:J84)</f>
        <v>1364098</v>
      </c>
      <c r="E84" s="341">
        <v>220795</v>
      </c>
      <c r="F84" s="274">
        <v>389643</v>
      </c>
      <c r="G84" s="274">
        <v>405660</v>
      </c>
      <c r="H84" s="274">
        <v>348000</v>
      </c>
      <c r="I84" s="49"/>
      <c r="J84" s="49"/>
      <c r="K84" s="49"/>
      <c r="L84" s="49"/>
      <c r="M84" s="49">
        <v>460</v>
      </c>
      <c r="N84" s="49">
        <v>667000</v>
      </c>
      <c r="O84" s="49"/>
      <c r="P84" s="49"/>
      <c r="Q84" s="49">
        <v>240</v>
      </c>
      <c r="R84" s="49">
        <v>235200</v>
      </c>
      <c r="S84" s="49"/>
      <c r="T84" s="49"/>
      <c r="U84" s="49">
        <v>1</v>
      </c>
      <c r="V84" s="313">
        <v>21395</v>
      </c>
      <c r="W84" s="49"/>
      <c r="X84" s="49"/>
      <c r="Y84" s="49"/>
      <c r="Z84" s="49"/>
      <c r="AA84" s="49"/>
      <c r="AB84" s="49"/>
      <c r="AC84" s="56"/>
      <c r="AD84" s="49"/>
      <c r="AE84" s="49"/>
      <c r="AF84" s="2"/>
      <c r="AI84" s="204">
        <v>2167685</v>
      </c>
      <c r="AK84" s="342">
        <f t="shared" si="7"/>
        <v>-120008</v>
      </c>
    </row>
    <row r="85" spans="1:37" s="204" customFormat="1" ht="15.75">
      <c r="A85" s="48" t="s">
        <v>521</v>
      </c>
      <c r="B85" s="59" t="s">
        <v>211</v>
      </c>
      <c r="C85" s="49">
        <f t="shared" si="6"/>
        <v>8745323</v>
      </c>
      <c r="D85" s="49"/>
      <c r="E85" s="31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>
        <v>5830.4</v>
      </c>
      <c r="R85" s="49">
        <v>8745323</v>
      </c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6"/>
      <c r="AD85" s="49"/>
      <c r="AE85" s="49"/>
      <c r="AF85" s="2"/>
      <c r="AI85" s="204">
        <v>8745323</v>
      </c>
      <c r="AK85" s="342">
        <f t="shared" si="7"/>
        <v>0</v>
      </c>
    </row>
    <row r="86" spans="1:37" s="204" customFormat="1" ht="15.75">
      <c r="A86" s="48" t="s">
        <v>522</v>
      </c>
      <c r="B86" s="60" t="s">
        <v>213</v>
      </c>
      <c r="C86" s="49">
        <f t="shared" si="6"/>
        <v>4088067</v>
      </c>
      <c r="D86" s="49">
        <f>SUM(E86:J86)</f>
        <v>2646309</v>
      </c>
      <c r="E86" s="341">
        <v>220795</v>
      </c>
      <c r="F86" s="274">
        <v>387722</v>
      </c>
      <c r="G86" s="274">
        <v>499392</v>
      </c>
      <c r="H86" s="274">
        <v>772850</v>
      </c>
      <c r="I86" s="274">
        <v>765550</v>
      </c>
      <c r="J86" s="49"/>
      <c r="K86" s="49"/>
      <c r="L86" s="49"/>
      <c r="M86" s="313">
        <v>900</v>
      </c>
      <c r="N86" s="313">
        <v>1194259</v>
      </c>
      <c r="O86" s="49"/>
      <c r="P86" s="49"/>
      <c r="Q86" s="49">
        <v>220</v>
      </c>
      <c r="R86" s="49">
        <v>247499</v>
      </c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6"/>
      <c r="AD86" s="49"/>
      <c r="AE86" s="49"/>
      <c r="AF86" s="2"/>
      <c r="AI86" s="204">
        <v>4014078</v>
      </c>
      <c r="AK86" s="342">
        <f t="shared" si="7"/>
        <v>-73989</v>
      </c>
    </row>
    <row r="87" spans="1:37" s="204" customFormat="1" ht="15.75">
      <c r="A87" s="48" t="s">
        <v>523</v>
      </c>
      <c r="B87" s="60" t="s">
        <v>214</v>
      </c>
      <c r="C87" s="49">
        <f t="shared" si="6"/>
        <v>913880</v>
      </c>
      <c r="D87" s="49"/>
      <c r="E87" s="49"/>
      <c r="F87" s="49"/>
      <c r="G87" s="49"/>
      <c r="H87" s="49"/>
      <c r="I87" s="49"/>
      <c r="J87" s="49"/>
      <c r="K87" s="49"/>
      <c r="L87" s="49"/>
      <c r="M87" s="49">
        <v>589.6</v>
      </c>
      <c r="N87" s="49">
        <v>913880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6"/>
      <c r="AD87" s="49"/>
      <c r="AE87" s="49"/>
      <c r="AF87" s="2"/>
      <c r="AI87" s="204">
        <v>913880</v>
      </c>
      <c r="AK87" s="342">
        <f t="shared" si="7"/>
        <v>0</v>
      </c>
    </row>
    <row r="88" spans="1:37" s="204" customFormat="1" ht="15.75">
      <c r="A88" s="48" t="s">
        <v>524</v>
      </c>
      <c r="B88" s="60" t="s">
        <v>215</v>
      </c>
      <c r="C88" s="49">
        <f t="shared" si="6"/>
        <v>1084550</v>
      </c>
      <c r="D88" s="49"/>
      <c r="E88" s="49"/>
      <c r="F88" s="49"/>
      <c r="G88" s="49"/>
      <c r="H88" s="49"/>
      <c r="I88" s="49"/>
      <c r="J88" s="49"/>
      <c r="K88" s="49"/>
      <c r="L88" s="49"/>
      <c r="M88" s="49">
        <v>533.8</v>
      </c>
      <c r="N88" s="313">
        <v>830635</v>
      </c>
      <c r="O88" s="49"/>
      <c r="P88" s="49"/>
      <c r="Q88" s="49">
        <v>300</v>
      </c>
      <c r="R88" s="49">
        <v>253915</v>
      </c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6"/>
      <c r="AD88" s="49"/>
      <c r="AE88" s="49"/>
      <c r="AF88" s="2"/>
      <c r="AI88" s="204">
        <v>1084550</v>
      </c>
      <c r="AK88" s="342">
        <f t="shared" si="7"/>
        <v>0</v>
      </c>
    </row>
    <row r="89" spans="1:37" s="204" customFormat="1" ht="15.75">
      <c r="A89" s="48" t="s">
        <v>525</v>
      </c>
      <c r="B89" s="60" t="s">
        <v>216</v>
      </c>
      <c r="C89" s="49">
        <f t="shared" si="6"/>
        <v>415400</v>
      </c>
      <c r="D89" s="49"/>
      <c r="E89" s="49"/>
      <c r="F89" s="49"/>
      <c r="G89" s="49"/>
      <c r="H89" s="49"/>
      <c r="I89" s="49"/>
      <c r="J89" s="49"/>
      <c r="K89" s="49"/>
      <c r="L89" s="49"/>
      <c r="M89" s="49">
        <v>268</v>
      </c>
      <c r="N89" s="49">
        <v>415400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6"/>
      <c r="AD89" s="49"/>
      <c r="AE89" s="49"/>
      <c r="AF89" s="2"/>
      <c r="AI89" s="204">
        <v>415400</v>
      </c>
      <c r="AK89" s="342">
        <f t="shared" si="7"/>
        <v>0</v>
      </c>
    </row>
    <row r="90" spans="1:37" s="204" customFormat="1" ht="15.75">
      <c r="A90" s="48" t="s">
        <v>526</v>
      </c>
      <c r="B90" s="60" t="s">
        <v>217</v>
      </c>
      <c r="C90" s="49">
        <f t="shared" si="6"/>
        <v>916174</v>
      </c>
      <c r="D90" s="49"/>
      <c r="E90" s="49"/>
      <c r="F90" s="49"/>
      <c r="G90" s="49"/>
      <c r="H90" s="49"/>
      <c r="I90" s="49"/>
      <c r="J90" s="49"/>
      <c r="K90" s="49"/>
      <c r="L90" s="49"/>
      <c r="M90" s="49">
        <v>591.08</v>
      </c>
      <c r="N90" s="49">
        <v>916174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6"/>
      <c r="AD90" s="49"/>
      <c r="AE90" s="49"/>
      <c r="AF90" s="2"/>
      <c r="AI90" s="204">
        <v>916174</v>
      </c>
      <c r="AK90" s="342">
        <f t="shared" si="7"/>
        <v>0</v>
      </c>
    </row>
    <row r="91" spans="1:37" s="204" customFormat="1" ht="15.75">
      <c r="A91" s="48" t="s">
        <v>527</v>
      </c>
      <c r="B91" s="59" t="s">
        <v>218</v>
      </c>
      <c r="C91" s="49">
        <f t="shared" si="6"/>
        <v>919360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>
        <v>884</v>
      </c>
      <c r="R91" s="49">
        <v>919360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6"/>
      <c r="AD91" s="49"/>
      <c r="AE91" s="49"/>
      <c r="AF91" s="2"/>
      <c r="AI91" s="204">
        <v>919360</v>
      </c>
      <c r="AK91" s="342">
        <f t="shared" si="7"/>
        <v>0</v>
      </c>
    </row>
    <row r="92" spans="1:37" s="204" customFormat="1" ht="15.75">
      <c r="A92" s="48" t="s">
        <v>528</v>
      </c>
      <c r="B92" s="59" t="s">
        <v>219</v>
      </c>
      <c r="C92" s="49">
        <f t="shared" si="6"/>
        <v>900085</v>
      </c>
      <c r="D92" s="49"/>
      <c r="E92" s="49"/>
      <c r="F92" s="49"/>
      <c r="G92" s="49"/>
      <c r="H92" s="49"/>
      <c r="I92" s="49"/>
      <c r="J92" s="49"/>
      <c r="K92" s="49"/>
      <c r="L92" s="49"/>
      <c r="M92" s="278">
        <v>580.7</v>
      </c>
      <c r="N92" s="278">
        <v>900085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6"/>
      <c r="AD92" s="49"/>
      <c r="AE92" s="49"/>
      <c r="AF92" s="2"/>
      <c r="AI92" s="204">
        <v>908997</v>
      </c>
      <c r="AK92" s="342">
        <f t="shared" si="7"/>
        <v>8912</v>
      </c>
    </row>
    <row r="93" spans="1:37" s="204" customFormat="1" ht="15.75">
      <c r="A93" s="48" t="s">
        <v>529</v>
      </c>
      <c r="B93" s="59" t="s">
        <v>220</v>
      </c>
      <c r="C93" s="49">
        <f t="shared" si="6"/>
        <v>1866595</v>
      </c>
      <c r="D93" s="49"/>
      <c r="E93" s="49"/>
      <c r="F93" s="49"/>
      <c r="G93" s="49"/>
      <c r="H93" s="49"/>
      <c r="I93" s="49"/>
      <c r="J93" s="49"/>
      <c r="K93" s="49"/>
      <c r="L93" s="49"/>
      <c r="M93" s="49">
        <v>1050.8</v>
      </c>
      <c r="N93" s="313">
        <v>1866595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56"/>
      <c r="AD93" s="49"/>
      <c r="AE93" s="49"/>
      <c r="AF93" s="2"/>
      <c r="AI93" s="204">
        <v>1866595</v>
      </c>
      <c r="AK93" s="342">
        <f t="shared" si="7"/>
        <v>0</v>
      </c>
    </row>
    <row r="94" spans="1:37" s="232" customFormat="1" ht="15.75">
      <c r="A94" s="48" t="s">
        <v>530</v>
      </c>
      <c r="B94" s="59" t="s">
        <v>221</v>
      </c>
      <c r="C94" s="49">
        <f t="shared" si="6"/>
        <v>888770</v>
      </c>
      <c r="D94" s="49"/>
      <c r="E94" s="49"/>
      <c r="F94" s="49"/>
      <c r="G94" s="49"/>
      <c r="H94" s="49"/>
      <c r="I94" s="49"/>
      <c r="J94" s="49"/>
      <c r="K94" s="49"/>
      <c r="L94" s="49"/>
      <c r="M94" s="49">
        <v>573.4</v>
      </c>
      <c r="N94" s="49">
        <v>888770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6"/>
      <c r="AD94" s="49"/>
      <c r="AE94" s="49"/>
      <c r="AF94" s="186"/>
      <c r="AI94" s="232">
        <v>888770</v>
      </c>
      <c r="AK94" s="342">
        <f t="shared" si="7"/>
        <v>0</v>
      </c>
    </row>
    <row r="95" spans="1:37" s="232" customFormat="1" ht="15.75">
      <c r="A95" s="48" t="s">
        <v>531</v>
      </c>
      <c r="B95" s="59" t="s">
        <v>222</v>
      </c>
      <c r="C95" s="49">
        <f t="shared" si="6"/>
        <v>1717462</v>
      </c>
      <c r="D95" s="49">
        <f>SUM(E95:J95)</f>
        <v>732170</v>
      </c>
      <c r="E95" s="278">
        <v>81510</v>
      </c>
      <c r="F95" s="278">
        <v>195360</v>
      </c>
      <c r="G95" s="49"/>
      <c r="H95" s="278">
        <v>455300</v>
      </c>
      <c r="I95" s="49"/>
      <c r="J95" s="49"/>
      <c r="K95" s="49"/>
      <c r="L95" s="49"/>
      <c r="M95" s="278">
        <v>400</v>
      </c>
      <c r="N95" s="278">
        <v>554190</v>
      </c>
      <c r="O95" s="49"/>
      <c r="P95" s="49"/>
      <c r="Q95" s="278">
        <v>400</v>
      </c>
      <c r="R95" s="278">
        <v>431102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6"/>
      <c r="AD95" s="49"/>
      <c r="AE95" s="49"/>
      <c r="AF95" s="186"/>
      <c r="AI95" s="232">
        <v>1754103</v>
      </c>
      <c r="AK95" s="342">
        <f t="shared" si="7"/>
        <v>36641</v>
      </c>
    </row>
    <row r="96" spans="1:37" s="232" customFormat="1" ht="15.75">
      <c r="A96" s="48" t="s">
        <v>532</v>
      </c>
      <c r="B96" s="59" t="s">
        <v>223</v>
      </c>
      <c r="C96" s="49">
        <f t="shared" si="6"/>
        <v>2305272</v>
      </c>
      <c r="D96" s="49">
        <f>SUM(E96:J96)</f>
        <v>939082</v>
      </c>
      <c r="E96" s="274">
        <v>84049</v>
      </c>
      <c r="F96" s="274"/>
      <c r="G96" s="274">
        <v>195360</v>
      </c>
      <c r="H96" s="274">
        <v>455300</v>
      </c>
      <c r="I96" s="274">
        <v>204373</v>
      </c>
      <c r="J96" s="49"/>
      <c r="K96" s="49"/>
      <c r="L96" s="49"/>
      <c r="M96" s="49">
        <v>450</v>
      </c>
      <c r="N96" s="49">
        <v>740950</v>
      </c>
      <c r="O96" s="49"/>
      <c r="P96" s="49"/>
      <c r="Q96" s="49">
        <v>700</v>
      </c>
      <c r="R96" s="49">
        <v>625240</v>
      </c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6"/>
      <c r="AD96" s="49"/>
      <c r="AE96" s="49"/>
      <c r="AF96" s="186"/>
      <c r="AI96" s="232">
        <v>2298110</v>
      </c>
      <c r="AK96" s="342">
        <f t="shared" si="7"/>
        <v>-7162</v>
      </c>
    </row>
    <row r="97" spans="1:37" s="232" customFormat="1" ht="15.75">
      <c r="A97" s="48" t="s">
        <v>533</v>
      </c>
      <c r="B97" s="59" t="s">
        <v>224</v>
      </c>
      <c r="C97" s="49">
        <f t="shared" si="6"/>
        <v>860405</v>
      </c>
      <c r="D97" s="49"/>
      <c r="E97" s="49"/>
      <c r="F97" s="49"/>
      <c r="G97" s="49"/>
      <c r="H97" s="49"/>
      <c r="I97" s="49"/>
      <c r="J97" s="49"/>
      <c r="K97" s="49"/>
      <c r="L97" s="49"/>
      <c r="M97" s="49">
        <v>555.1</v>
      </c>
      <c r="N97" s="49">
        <v>860405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56"/>
      <c r="AD97" s="49"/>
      <c r="AE97" s="49"/>
      <c r="AF97" s="186"/>
      <c r="AI97" s="232">
        <v>860405</v>
      </c>
      <c r="AK97" s="342">
        <f t="shared" si="7"/>
        <v>0</v>
      </c>
    </row>
    <row r="98" spans="1:37" s="232" customFormat="1" ht="15.75">
      <c r="A98" s="48" t="s">
        <v>534</v>
      </c>
      <c r="B98" s="59" t="s">
        <v>225</v>
      </c>
      <c r="C98" s="49">
        <f t="shared" si="6"/>
        <v>3916884</v>
      </c>
      <c r="D98" s="49">
        <f>SUM(E98:J98)</f>
        <v>973880</v>
      </c>
      <c r="E98" s="49"/>
      <c r="F98" s="49"/>
      <c r="G98" s="49">
        <v>486940</v>
      </c>
      <c r="H98" s="49"/>
      <c r="I98" s="49">
        <v>486940</v>
      </c>
      <c r="J98" s="49"/>
      <c r="K98" s="49"/>
      <c r="L98" s="49"/>
      <c r="M98" s="49">
        <v>1031</v>
      </c>
      <c r="N98" s="49">
        <v>1225064</v>
      </c>
      <c r="O98" s="49"/>
      <c r="P98" s="49"/>
      <c r="Q98" s="49">
        <v>1753</v>
      </c>
      <c r="R98" s="49">
        <v>1717940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56"/>
      <c r="AD98" s="49"/>
      <c r="AE98" s="49"/>
      <c r="AF98" s="186"/>
      <c r="AI98" s="232">
        <v>3916884</v>
      </c>
      <c r="AK98" s="342">
        <f t="shared" si="7"/>
        <v>0</v>
      </c>
    </row>
    <row r="99" spans="1:37" s="232" customFormat="1" ht="15.75">
      <c r="A99" s="48" t="s">
        <v>535</v>
      </c>
      <c r="B99" s="59" t="s">
        <v>226</v>
      </c>
      <c r="C99" s="49">
        <f t="shared" si="6"/>
        <v>3071300</v>
      </c>
      <c r="D99" s="49"/>
      <c r="E99" s="49"/>
      <c r="F99" s="49"/>
      <c r="G99" s="49"/>
      <c r="H99" s="49"/>
      <c r="I99" s="49"/>
      <c r="J99" s="49"/>
      <c r="K99" s="49"/>
      <c r="L99" s="49"/>
      <c r="M99" s="49">
        <v>1022</v>
      </c>
      <c r="N99" s="49">
        <v>1584100</v>
      </c>
      <c r="O99" s="49"/>
      <c r="P99" s="49"/>
      <c r="Q99" s="49">
        <v>1430</v>
      </c>
      <c r="R99" s="49">
        <v>1487200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6"/>
      <c r="AD99" s="49"/>
      <c r="AE99" s="49"/>
      <c r="AF99" s="186"/>
      <c r="AI99" s="232">
        <v>3071300</v>
      </c>
      <c r="AK99" s="342">
        <f t="shared" si="7"/>
        <v>0</v>
      </c>
    </row>
    <row r="100" spans="1:37" s="232" customFormat="1" ht="15.75">
      <c r="A100" s="48" t="s">
        <v>536</v>
      </c>
      <c r="B100" s="59" t="s">
        <v>227</v>
      </c>
      <c r="C100" s="49">
        <f t="shared" si="6"/>
        <v>707599</v>
      </c>
      <c r="D100" s="49">
        <f>SUM(E100:J100)</f>
        <v>707599</v>
      </c>
      <c r="E100" s="49"/>
      <c r="F100" s="49"/>
      <c r="G100" s="49"/>
      <c r="H100" s="274">
        <v>707599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56"/>
      <c r="AD100" s="49"/>
      <c r="AE100" s="49"/>
      <c r="AF100" s="186"/>
      <c r="AI100" s="232">
        <v>558000</v>
      </c>
      <c r="AK100" s="342">
        <f t="shared" si="7"/>
        <v>-149599</v>
      </c>
    </row>
    <row r="101" spans="1:37" s="232" customFormat="1" ht="15.75">
      <c r="A101" s="48" t="s">
        <v>537</v>
      </c>
      <c r="B101" s="59" t="s">
        <v>228</v>
      </c>
      <c r="C101" s="49">
        <f t="shared" si="6"/>
        <v>862975</v>
      </c>
      <c r="D101" s="49">
        <f>SUM(E101:J101)</f>
        <v>862975</v>
      </c>
      <c r="E101" s="49"/>
      <c r="F101" s="49"/>
      <c r="G101" s="49"/>
      <c r="H101" s="274">
        <v>862975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6"/>
      <c r="AD101" s="49"/>
      <c r="AE101" s="49"/>
      <c r="AF101" s="186"/>
      <c r="AI101" s="232">
        <v>558000</v>
      </c>
      <c r="AK101" s="342">
        <f t="shared" si="7"/>
        <v>-304975</v>
      </c>
    </row>
    <row r="102" spans="1:37" s="232" customFormat="1" ht="15.75">
      <c r="A102" s="48" t="s">
        <v>538</v>
      </c>
      <c r="B102" s="59" t="s">
        <v>229</v>
      </c>
      <c r="C102" s="49">
        <f t="shared" si="6"/>
        <v>651730</v>
      </c>
      <c r="D102" s="49">
        <f>SUM(E102:J102)</f>
        <v>651730</v>
      </c>
      <c r="E102" s="49"/>
      <c r="F102" s="49"/>
      <c r="G102" s="49"/>
      <c r="H102" s="274">
        <v>651730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6"/>
      <c r="AD102" s="49"/>
      <c r="AE102" s="49"/>
      <c r="AF102" s="186"/>
      <c r="AI102" s="232">
        <v>558000</v>
      </c>
      <c r="AK102" s="342">
        <f t="shared" si="7"/>
        <v>-93730</v>
      </c>
    </row>
    <row r="103" spans="1:37" s="232" customFormat="1" ht="15.75">
      <c r="A103" s="48" t="s">
        <v>539</v>
      </c>
      <c r="B103" s="59" t="s">
        <v>230</v>
      </c>
      <c r="C103" s="49">
        <f t="shared" si="6"/>
        <v>2945729</v>
      </c>
      <c r="D103" s="49">
        <f>SUM(E103:J103)</f>
        <v>2945729</v>
      </c>
      <c r="E103" s="49"/>
      <c r="F103" s="49"/>
      <c r="G103" s="49"/>
      <c r="H103" s="274">
        <v>2945729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56"/>
      <c r="AD103" s="49"/>
      <c r="AE103" s="49"/>
      <c r="AF103" s="186"/>
      <c r="AI103" s="232">
        <v>837000</v>
      </c>
      <c r="AK103" s="342">
        <f t="shared" si="7"/>
        <v>-2108729</v>
      </c>
    </row>
    <row r="104" spans="1:37" s="232" customFormat="1" ht="15.75">
      <c r="A104" s="48" t="s">
        <v>540</v>
      </c>
      <c r="B104" s="59" t="s">
        <v>231</v>
      </c>
      <c r="C104" s="49">
        <f t="shared" si="6"/>
        <v>1826100</v>
      </c>
      <c r="D104" s="49">
        <f>SUM(E104:J104)</f>
        <v>1826100</v>
      </c>
      <c r="E104" s="49"/>
      <c r="F104" s="49"/>
      <c r="G104" s="49"/>
      <c r="H104" s="274">
        <v>1826100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6"/>
      <c r="AD104" s="49"/>
      <c r="AE104" s="49"/>
      <c r="AF104" s="186"/>
      <c r="AI104" s="232">
        <v>334800</v>
      </c>
      <c r="AK104" s="342">
        <f t="shared" si="7"/>
        <v>-1491300</v>
      </c>
    </row>
    <row r="105" spans="1:37" s="232" customFormat="1" ht="15.75">
      <c r="A105" s="48" t="s">
        <v>541</v>
      </c>
      <c r="B105" s="287" t="s">
        <v>1020</v>
      </c>
      <c r="C105" s="49">
        <f t="shared" si="6"/>
        <v>1794169</v>
      </c>
      <c r="D105" s="49"/>
      <c r="E105" s="49"/>
      <c r="F105" s="49"/>
      <c r="G105" s="49"/>
      <c r="H105" s="274"/>
      <c r="I105" s="49"/>
      <c r="J105" s="49"/>
      <c r="K105" s="300">
        <v>1</v>
      </c>
      <c r="L105" s="301">
        <v>1794169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6"/>
      <c r="AD105" s="49"/>
      <c r="AE105" s="49"/>
      <c r="AF105" s="186"/>
      <c r="AI105" s="232">
        <v>1794169</v>
      </c>
      <c r="AK105" s="342">
        <f t="shared" si="7"/>
        <v>0</v>
      </c>
    </row>
    <row r="106" spans="1:37" s="232" customFormat="1" ht="15.75">
      <c r="A106" s="48" t="s">
        <v>542</v>
      </c>
      <c r="B106" s="59" t="s">
        <v>232</v>
      </c>
      <c r="C106" s="49">
        <f t="shared" si="6"/>
        <v>1436787</v>
      </c>
      <c r="D106" s="49">
        <f>SUM(E106:J106)</f>
        <v>1436787</v>
      </c>
      <c r="E106" s="49"/>
      <c r="F106" s="274">
        <v>458863</v>
      </c>
      <c r="G106" s="274">
        <v>688295</v>
      </c>
      <c r="H106" s="274"/>
      <c r="I106" s="274">
        <v>289629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56"/>
      <c r="AD106" s="49"/>
      <c r="AE106" s="49"/>
      <c r="AF106" s="186"/>
      <c r="AI106" s="232">
        <v>1433948</v>
      </c>
      <c r="AK106" s="342">
        <f t="shared" si="7"/>
        <v>-2839</v>
      </c>
    </row>
    <row r="107" spans="1:37" s="232" customFormat="1" ht="15.75">
      <c r="A107" s="48" t="s">
        <v>543</v>
      </c>
      <c r="B107" s="59" t="s">
        <v>233</v>
      </c>
      <c r="C107" s="49">
        <f t="shared" si="6"/>
        <v>1719840</v>
      </c>
      <c r="D107" s="49"/>
      <c r="E107" s="49"/>
      <c r="F107" s="49"/>
      <c r="G107" s="49"/>
      <c r="H107" s="49"/>
      <c r="I107" s="49"/>
      <c r="J107" s="49"/>
      <c r="K107" s="45">
        <v>1</v>
      </c>
      <c r="L107" s="49">
        <v>1719840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6"/>
      <c r="AD107" s="49"/>
      <c r="AE107" s="49"/>
      <c r="AF107" s="186"/>
      <c r="AI107" s="232">
        <v>1719840</v>
      </c>
      <c r="AK107" s="342">
        <f t="shared" si="7"/>
        <v>0</v>
      </c>
    </row>
    <row r="108" spans="1:37" s="232" customFormat="1" ht="15.75">
      <c r="A108" s="48" t="s">
        <v>544</v>
      </c>
      <c r="B108" s="59" t="s">
        <v>234</v>
      </c>
      <c r="C108" s="49">
        <f t="shared" si="6"/>
        <v>1017875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313">
        <v>702.05</v>
      </c>
      <c r="N108" s="313">
        <v>1017875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56"/>
      <c r="AD108" s="49"/>
      <c r="AE108" s="49"/>
      <c r="AF108" s="186"/>
      <c r="AI108" s="232">
        <v>1017875</v>
      </c>
      <c r="AK108" s="342">
        <f t="shared" si="7"/>
        <v>0</v>
      </c>
    </row>
    <row r="109" spans="1:37" s="232" customFormat="1" ht="15.75">
      <c r="A109" s="48" t="s">
        <v>545</v>
      </c>
      <c r="B109" s="59" t="s">
        <v>235</v>
      </c>
      <c r="C109" s="49">
        <f t="shared" si="6"/>
        <v>1775014</v>
      </c>
      <c r="D109" s="49">
        <f>SUM(E109:J109)</f>
        <v>729433</v>
      </c>
      <c r="E109" s="49"/>
      <c r="F109" s="49"/>
      <c r="G109" s="49"/>
      <c r="H109" s="274">
        <v>729433</v>
      </c>
      <c r="I109" s="49"/>
      <c r="J109" s="49"/>
      <c r="K109" s="49"/>
      <c r="L109" s="49"/>
      <c r="M109" s="313">
        <v>671.8</v>
      </c>
      <c r="N109" s="313">
        <v>1045581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6"/>
      <c r="AD109" s="49"/>
      <c r="AE109" s="49"/>
      <c r="AF109" s="186"/>
      <c r="AI109" s="232">
        <v>1767881</v>
      </c>
      <c r="AK109" s="342">
        <f t="shared" si="7"/>
        <v>-7133</v>
      </c>
    </row>
    <row r="110" spans="1:37" s="232" customFormat="1" ht="15.75">
      <c r="A110" s="48" t="s">
        <v>546</v>
      </c>
      <c r="B110" s="59" t="s">
        <v>236</v>
      </c>
      <c r="C110" s="49">
        <f t="shared" si="6"/>
        <v>2274491</v>
      </c>
      <c r="D110" s="49">
        <f>SUM(E110:J110)</f>
        <v>1037670</v>
      </c>
      <c r="E110" s="49"/>
      <c r="F110" s="49"/>
      <c r="G110" s="49"/>
      <c r="H110" s="274">
        <v>1037670</v>
      </c>
      <c r="I110" s="49"/>
      <c r="J110" s="49"/>
      <c r="K110" s="49"/>
      <c r="L110" s="49"/>
      <c r="M110" s="313">
        <v>795</v>
      </c>
      <c r="N110" s="313">
        <v>1236821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56"/>
      <c r="AD110" s="49"/>
      <c r="AE110" s="49"/>
      <c r="AF110" s="186"/>
      <c r="AI110" s="232">
        <v>1959121</v>
      </c>
      <c r="AK110" s="342">
        <f t="shared" si="7"/>
        <v>-315370</v>
      </c>
    </row>
    <row r="111" spans="1:37" s="232" customFormat="1" ht="15.75">
      <c r="A111" s="48" t="s">
        <v>547</v>
      </c>
      <c r="B111" s="59" t="s">
        <v>237</v>
      </c>
      <c r="C111" s="49">
        <f t="shared" si="6"/>
        <v>1626676</v>
      </c>
      <c r="D111" s="49">
        <f>SUM(E111:J111)</f>
        <v>817514</v>
      </c>
      <c r="E111" s="49"/>
      <c r="F111" s="49"/>
      <c r="G111" s="49"/>
      <c r="H111" s="274">
        <v>817514</v>
      </c>
      <c r="I111" s="49"/>
      <c r="J111" s="49"/>
      <c r="K111" s="49"/>
      <c r="L111" s="49"/>
      <c r="M111" s="49">
        <v>522</v>
      </c>
      <c r="N111" s="49">
        <v>809162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56"/>
      <c r="AD111" s="49"/>
      <c r="AE111" s="49"/>
      <c r="AF111" s="186"/>
      <c r="AI111" s="232">
        <v>1531462</v>
      </c>
      <c r="AK111" s="342">
        <f t="shared" si="7"/>
        <v>-95214</v>
      </c>
    </row>
    <row r="112" spans="1:37" s="232" customFormat="1" ht="15.75">
      <c r="A112" s="48" t="s">
        <v>548</v>
      </c>
      <c r="B112" s="59" t="s">
        <v>238</v>
      </c>
      <c r="C112" s="49">
        <f t="shared" si="6"/>
        <v>1014897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13">
        <v>651</v>
      </c>
      <c r="N112" s="313">
        <v>1014897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6"/>
      <c r="AD112" s="49"/>
      <c r="AE112" s="49"/>
      <c r="AF112" s="186"/>
      <c r="AI112" s="232">
        <v>1014897</v>
      </c>
      <c r="AK112" s="342">
        <f t="shared" si="7"/>
        <v>0</v>
      </c>
    </row>
    <row r="113" spans="1:37" s="232" customFormat="1" ht="15.75">
      <c r="A113" s="48" t="s">
        <v>549</v>
      </c>
      <c r="B113" s="59" t="s">
        <v>239</v>
      </c>
      <c r="C113" s="49">
        <f t="shared" si="6"/>
        <v>933830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313">
        <v>669.3</v>
      </c>
      <c r="N113" s="313">
        <v>933830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6"/>
      <c r="AD113" s="49"/>
      <c r="AE113" s="49"/>
      <c r="AF113" s="186"/>
      <c r="AI113" s="232">
        <v>933830</v>
      </c>
      <c r="AK113" s="342">
        <f t="shared" si="7"/>
        <v>0</v>
      </c>
    </row>
    <row r="114" spans="1:37" s="232" customFormat="1" ht="15.75">
      <c r="A114" s="48" t="s">
        <v>550</v>
      </c>
      <c r="B114" s="59" t="s">
        <v>240</v>
      </c>
      <c r="C114" s="49">
        <f t="shared" si="6"/>
        <v>984374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>
        <v>635.08</v>
      </c>
      <c r="N114" s="49">
        <v>984374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56"/>
      <c r="AD114" s="49"/>
      <c r="AE114" s="49"/>
      <c r="AF114" s="186"/>
      <c r="AI114" s="232">
        <v>984374</v>
      </c>
      <c r="AK114" s="342">
        <f t="shared" si="7"/>
        <v>0</v>
      </c>
    </row>
    <row r="115" spans="1:37" s="232" customFormat="1" ht="15.75">
      <c r="A115" s="48" t="s">
        <v>551</v>
      </c>
      <c r="B115" s="59" t="s">
        <v>241</v>
      </c>
      <c r="C115" s="49">
        <f t="shared" si="6"/>
        <v>1316105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278">
        <v>849.1</v>
      </c>
      <c r="N115" s="278">
        <v>1316105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6"/>
      <c r="AD115" s="49"/>
      <c r="AE115" s="49"/>
      <c r="AF115" s="186"/>
      <c r="AI115" s="232">
        <v>1329135</v>
      </c>
      <c r="AK115" s="342">
        <f t="shared" si="7"/>
        <v>13030</v>
      </c>
    </row>
    <row r="116" spans="1:37" s="232" customFormat="1" ht="15.75">
      <c r="A116" s="48" t="s">
        <v>552</v>
      </c>
      <c r="B116" s="59" t="s">
        <v>242</v>
      </c>
      <c r="C116" s="49">
        <f t="shared" si="6"/>
        <v>2047631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313">
        <v>850</v>
      </c>
      <c r="N116" s="313">
        <v>1527820</v>
      </c>
      <c r="O116" s="49"/>
      <c r="P116" s="49"/>
      <c r="Q116" s="49">
        <v>600</v>
      </c>
      <c r="R116" s="49">
        <v>519811</v>
      </c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6"/>
      <c r="AD116" s="49"/>
      <c r="AE116" s="49"/>
      <c r="AF116" s="186"/>
      <c r="AI116" s="232">
        <v>2047631</v>
      </c>
      <c r="AK116" s="342">
        <f t="shared" si="7"/>
        <v>0</v>
      </c>
    </row>
    <row r="117" spans="1:37" s="232" customFormat="1" ht="15.75">
      <c r="A117" s="48" t="s">
        <v>553</v>
      </c>
      <c r="B117" s="59" t="s">
        <v>243</v>
      </c>
      <c r="C117" s="49">
        <f t="shared" si="6"/>
        <v>7049985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313">
        <v>2124</v>
      </c>
      <c r="N117" s="313">
        <v>4096385</v>
      </c>
      <c r="O117" s="49"/>
      <c r="P117" s="49"/>
      <c r="Q117" s="49">
        <v>2840</v>
      </c>
      <c r="R117" s="49">
        <v>2953600</v>
      </c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56"/>
      <c r="AD117" s="49"/>
      <c r="AE117" s="49"/>
      <c r="AF117" s="186"/>
      <c r="AI117" s="232">
        <v>7049985</v>
      </c>
      <c r="AK117" s="342">
        <f t="shared" si="7"/>
        <v>0</v>
      </c>
    </row>
    <row r="118" spans="1:37" s="232" customFormat="1" ht="15.75">
      <c r="A118" s="48" t="s">
        <v>554</v>
      </c>
      <c r="B118" s="59" t="s">
        <v>244</v>
      </c>
      <c r="C118" s="49">
        <f t="shared" si="6"/>
        <v>3018636</v>
      </c>
      <c r="D118" s="49">
        <f>SUM(E118:J118)</f>
        <v>1957236</v>
      </c>
      <c r="E118" s="313">
        <v>155650</v>
      </c>
      <c r="F118" s="274">
        <v>243180</v>
      </c>
      <c r="G118" s="274">
        <v>364770</v>
      </c>
      <c r="H118" s="274">
        <v>674066</v>
      </c>
      <c r="I118" s="274">
        <v>519570</v>
      </c>
      <c r="J118" s="49"/>
      <c r="K118" s="49"/>
      <c r="L118" s="49"/>
      <c r="M118" s="49">
        <v>732</v>
      </c>
      <c r="N118" s="49">
        <v>1061400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6"/>
      <c r="AD118" s="49"/>
      <c r="AE118" s="49"/>
      <c r="AF118" s="186"/>
      <c r="AI118" s="232">
        <v>3012870</v>
      </c>
      <c r="AK118" s="342">
        <f t="shared" si="7"/>
        <v>-5766</v>
      </c>
    </row>
    <row r="119" spans="1:37" s="232" customFormat="1" ht="15.75">
      <c r="A119" s="48" t="s">
        <v>555</v>
      </c>
      <c r="B119" s="59" t="s">
        <v>245</v>
      </c>
      <c r="C119" s="49">
        <f t="shared" si="6"/>
        <v>870150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>
        <v>523</v>
      </c>
      <c r="N119" s="49">
        <v>810650</v>
      </c>
      <c r="O119" s="49"/>
      <c r="P119" s="49"/>
      <c r="Q119" s="49"/>
      <c r="R119" s="49"/>
      <c r="S119" s="49">
        <v>76</v>
      </c>
      <c r="T119" s="49">
        <v>59500</v>
      </c>
      <c r="U119" s="49"/>
      <c r="V119" s="49"/>
      <c r="W119" s="49"/>
      <c r="X119" s="49"/>
      <c r="Y119" s="49"/>
      <c r="Z119" s="49"/>
      <c r="AA119" s="49"/>
      <c r="AB119" s="49"/>
      <c r="AC119" s="56"/>
      <c r="AD119" s="49"/>
      <c r="AE119" s="49"/>
      <c r="AF119" s="186"/>
      <c r="AI119" s="232">
        <v>870150</v>
      </c>
      <c r="AK119" s="342">
        <f t="shared" si="7"/>
        <v>0</v>
      </c>
    </row>
    <row r="120" spans="1:37" s="232" customFormat="1" ht="15.75">
      <c r="A120" s="48" t="s">
        <v>556</v>
      </c>
      <c r="B120" s="60" t="s">
        <v>246</v>
      </c>
      <c r="C120" s="49">
        <f t="shared" si="6"/>
        <v>810650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>
        <v>523</v>
      </c>
      <c r="N120" s="49">
        <v>810650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6"/>
      <c r="AD120" s="49"/>
      <c r="AE120" s="49"/>
      <c r="AF120" s="186"/>
      <c r="AI120" s="232">
        <v>810650</v>
      </c>
      <c r="AK120" s="342">
        <f t="shared" si="7"/>
        <v>0</v>
      </c>
    </row>
    <row r="121" spans="1:37" s="232" customFormat="1" ht="15.75">
      <c r="A121" s="48" t="s">
        <v>557</v>
      </c>
      <c r="B121" s="60" t="s">
        <v>247</v>
      </c>
      <c r="C121" s="49">
        <f t="shared" si="6"/>
        <v>810650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>
        <v>474</v>
      </c>
      <c r="N121" s="49">
        <v>810650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6"/>
      <c r="AD121" s="49"/>
      <c r="AE121" s="49"/>
      <c r="AF121" s="186"/>
      <c r="AI121" s="232">
        <v>810650</v>
      </c>
      <c r="AK121" s="342">
        <f t="shared" si="7"/>
        <v>0</v>
      </c>
    </row>
    <row r="122" spans="1:37" s="232" customFormat="1" ht="15.75">
      <c r="A122" s="48" t="s">
        <v>558</v>
      </c>
      <c r="B122" s="59" t="s">
        <v>248</v>
      </c>
      <c r="C122" s="49">
        <f t="shared" si="6"/>
        <v>1619163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313">
        <v>1050</v>
      </c>
      <c r="N122" s="313">
        <v>1619163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56"/>
      <c r="AD122" s="49"/>
      <c r="AE122" s="49"/>
      <c r="AF122" s="186"/>
      <c r="AI122" s="232">
        <v>1619163</v>
      </c>
      <c r="AK122" s="342">
        <f t="shared" si="7"/>
        <v>0</v>
      </c>
    </row>
    <row r="123" spans="1:37" s="232" customFormat="1" ht="15.75">
      <c r="A123" s="48" t="s">
        <v>559</v>
      </c>
      <c r="B123" s="59" t="s">
        <v>249</v>
      </c>
      <c r="C123" s="49">
        <f t="shared" si="6"/>
        <v>2245684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>
        <v>2055.8</v>
      </c>
      <c r="R123" s="50">
        <v>2245684</v>
      </c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56"/>
      <c r="AD123" s="49"/>
      <c r="AE123" s="49"/>
      <c r="AF123" s="186"/>
      <c r="AI123" s="232">
        <v>2287267</v>
      </c>
      <c r="AK123" s="342">
        <f t="shared" si="7"/>
        <v>41583</v>
      </c>
    </row>
    <row r="124" spans="1:37" s="232" customFormat="1" ht="15.75">
      <c r="A124" s="48" t="s">
        <v>560</v>
      </c>
      <c r="B124" s="59" t="s">
        <v>250</v>
      </c>
      <c r="C124" s="49">
        <f t="shared" si="6"/>
        <v>466550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278">
        <v>270</v>
      </c>
      <c r="N124" s="278">
        <v>466550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56"/>
      <c r="AD124" s="49"/>
      <c r="AE124" s="49"/>
      <c r="AF124" s="186"/>
      <c r="AI124" s="232">
        <v>471169</v>
      </c>
      <c r="AK124" s="342">
        <f t="shared" si="7"/>
        <v>4619</v>
      </c>
    </row>
    <row r="125" spans="1:37" s="232" customFormat="1" ht="15.75">
      <c r="A125" s="48" t="s">
        <v>561</v>
      </c>
      <c r="B125" s="59" t="s">
        <v>251</v>
      </c>
      <c r="C125" s="49">
        <f t="shared" si="6"/>
        <v>1251610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313">
        <v>913.6</v>
      </c>
      <c r="N125" s="313">
        <v>1251610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56"/>
      <c r="AD125" s="49"/>
      <c r="AE125" s="49"/>
      <c r="AF125" s="186"/>
      <c r="AI125" s="232">
        <v>1251610</v>
      </c>
      <c r="AK125" s="342">
        <f t="shared" si="7"/>
        <v>0</v>
      </c>
    </row>
    <row r="126" spans="1:37" s="232" customFormat="1" ht="15.75">
      <c r="A126" s="48" t="s">
        <v>562</v>
      </c>
      <c r="B126" s="60" t="s">
        <v>252</v>
      </c>
      <c r="C126" s="49">
        <f t="shared" si="6"/>
        <v>2560296</v>
      </c>
      <c r="D126" s="49">
        <f>SUM(E126:J126)</f>
        <v>2560296</v>
      </c>
      <c r="E126" s="49"/>
      <c r="F126" s="274">
        <v>425383</v>
      </c>
      <c r="G126" s="274">
        <v>298421</v>
      </c>
      <c r="H126" s="274">
        <v>1019350</v>
      </c>
      <c r="I126" s="274">
        <v>817142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56"/>
      <c r="AD126" s="49"/>
      <c r="AE126" s="49"/>
      <c r="AF126" s="186"/>
      <c r="AI126" s="232">
        <v>3351500</v>
      </c>
      <c r="AK126" s="342">
        <f t="shared" si="7"/>
        <v>791204</v>
      </c>
    </row>
    <row r="127" spans="1:37" s="232" customFormat="1" ht="15.75">
      <c r="A127" s="48" t="s">
        <v>563</v>
      </c>
      <c r="B127" s="60" t="s">
        <v>253</v>
      </c>
      <c r="C127" s="49">
        <f t="shared" si="6"/>
        <v>1730683</v>
      </c>
      <c r="D127" s="49">
        <f>SUM(E127:J127)</f>
        <v>1730683</v>
      </c>
      <c r="E127" s="49"/>
      <c r="F127" s="49"/>
      <c r="G127" s="49"/>
      <c r="H127" s="274">
        <v>914060</v>
      </c>
      <c r="I127" s="274">
        <v>816623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56"/>
      <c r="AD127" s="49"/>
      <c r="AE127" s="49"/>
      <c r="AF127" s="186"/>
      <c r="AI127" s="232">
        <v>1305800</v>
      </c>
      <c r="AK127" s="342">
        <f t="shared" si="7"/>
        <v>-424883</v>
      </c>
    </row>
    <row r="128" spans="1:37" s="232" customFormat="1" ht="15.75">
      <c r="A128" s="48" t="s">
        <v>564</v>
      </c>
      <c r="B128" s="60" t="s">
        <v>254</v>
      </c>
      <c r="C128" s="49">
        <f t="shared" si="6"/>
        <v>1730683</v>
      </c>
      <c r="D128" s="49">
        <f>SUM(E128:J128)</f>
        <v>1730683</v>
      </c>
      <c r="E128" s="49"/>
      <c r="F128" s="49"/>
      <c r="G128" s="49"/>
      <c r="H128" s="274">
        <v>914060</v>
      </c>
      <c r="I128" s="274">
        <v>816623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56"/>
      <c r="AD128" s="49"/>
      <c r="AE128" s="49"/>
      <c r="AF128" s="186"/>
      <c r="AI128" s="232">
        <v>1305800</v>
      </c>
      <c r="AK128" s="342">
        <f t="shared" si="7"/>
        <v>-424883</v>
      </c>
    </row>
    <row r="129" spans="1:37" s="232" customFormat="1" ht="15.75">
      <c r="A129" s="48" t="s">
        <v>565</v>
      </c>
      <c r="B129" s="109" t="s">
        <v>255</v>
      </c>
      <c r="C129" s="49">
        <f t="shared" si="6"/>
        <v>1730683</v>
      </c>
      <c r="D129" s="49">
        <f>SUM(E129:J129)</f>
        <v>1730683</v>
      </c>
      <c r="E129" s="98"/>
      <c r="F129" s="98"/>
      <c r="G129" s="98"/>
      <c r="H129" s="276">
        <v>914060</v>
      </c>
      <c r="I129" s="276">
        <v>816623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9"/>
      <c r="AD129" s="98"/>
      <c r="AE129" s="98"/>
      <c r="AF129" s="186"/>
      <c r="AI129" s="232">
        <v>1305800</v>
      </c>
      <c r="AK129" s="342">
        <f t="shared" si="7"/>
        <v>-424883</v>
      </c>
    </row>
    <row r="130" spans="1:37" s="234" customFormat="1" ht="15.75">
      <c r="A130" s="610" t="s">
        <v>77</v>
      </c>
      <c r="B130" s="610"/>
      <c r="C130" s="50">
        <f>SUM(C74:C129)</f>
        <v>109455613</v>
      </c>
      <c r="D130" s="50">
        <f aca="true" t="shared" si="8" ref="D130:V130">SUM(D74:D129)</f>
        <v>34542837</v>
      </c>
      <c r="E130" s="50">
        <f t="shared" si="8"/>
        <v>989890</v>
      </c>
      <c r="F130" s="50">
        <f t="shared" si="8"/>
        <v>2278711</v>
      </c>
      <c r="G130" s="50">
        <f t="shared" si="8"/>
        <v>4144911</v>
      </c>
      <c r="H130" s="50">
        <f t="shared" si="8"/>
        <v>21596252</v>
      </c>
      <c r="I130" s="50">
        <f t="shared" si="8"/>
        <v>5533073</v>
      </c>
      <c r="J130" s="50"/>
      <c r="K130" s="50">
        <f t="shared" si="8"/>
        <v>2</v>
      </c>
      <c r="L130" s="50">
        <f t="shared" si="8"/>
        <v>3514009</v>
      </c>
      <c r="M130" s="50">
        <f t="shared" si="8"/>
        <v>27401.609999999997</v>
      </c>
      <c r="N130" s="50">
        <f t="shared" si="8"/>
        <v>43192198</v>
      </c>
      <c r="O130" s="50"/>
      <c r="P130" s="50"/>
      <c r="Q130" s="50">
        <f t="shared" si="8"/>
        <v>24827.2</v>
      </c>
      <c r="R130" s="50">
        <f t="shared" si="8"/>
        <v>28125674</v>
      </c>
      <c r="S130" s="50">
        <f t="shared" si="8"/>
        <v>76</v>
      </c>
      <c r="T130" s="50">
        <f t="shared" si="8"/>
        <v>59500</v>
      </c>
      <c r="U130" s="50">
        <f t="shared" si="8"/>
        <v>1</v>
      </c>
      <c r="V130" s="50">
        <f t="shared" si="8"/>
        <v>21395</v>
      </c>
      <c r="W130" s="50"/>
      <c r="X130" s="50"/>
      <c r="Y130" s="50"/>
      <c r="Z130" s="50"/>
      <c r="AA130" s="50"/>
      <c r="AB130" s="50"/>
      <c r="AC130" s="50"/>
      <c r="AD130" s="50"/>
      <c r="AE130" s="50"/>
      <c r="AF130" s="187"/>
      <c r="AI130" s="234">
        <v>101975188</v>
      </c>
      <c r="AK130" s="342">
        <f t="shared" si="7"/>
        <v>-7480425</v>
      </c>
    </row>
    <row r="131" spans="1:32" s="234" customFormat="1" ht="15.75">
      <c r="A131" s="235" t="s">
        <v>31</v>
      </c>
      <c r="B131" s="236"/>
      <c r="C131" s="237"/>
      <c r="D131" s="237"/>
      <c r="E131" s="237"/>
      <c r="F131" s="237"/>
      <c r="G131" s="237"/>
      <c r="H131" s="237"/>
      <c r="I131" s="237"/>
      <c r="J131" s="237"/>
      <c r="K131" s="236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01"/>
      <c r="AD131" s="237"/>
      <c r="AE131" s="238"/>
      <c r="AF131" s="233"/>
    </row>
    <row r="132" spans="1:32" s="232" customFormat="1" ht="15.75">
      <c r="A132" s="48" t="s">
        <v>566</v>
      </c>
      <c r="B132" s="239" t="s">
        <v>256</v>
      </c>
      <c r="C132" s="193">
        <f aca="true" t="shared" si="9" ref="C132:C145">D132+L132+N132+P132+R132+T132+V132+AC132</f>
        <v>1336075</v>
      </c>
      <c r="D132" s="207"/>
      <c r="E132" s="207"/>
      <c r="F132" s="207"/>
      <c r="G132" s="207"/>
      <c r="H132" s="207"/>
      <c r="I132" s="207"/>
      <c r="J132" s="207"/>
      <c r="K132" s="240"/>
      <c r="L132" s="207"/>
      <c r="M132" s="207"/>
      <c r="N132" s="207"/>
      <c r="O132" s="207"/>
      <c r="P132" s="225"/>
      <c r="Q132" s="207">
        <v>1372</v>
      </c>
      <c r="R132" s="510">
        <v>1336075</v>
      </c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8"/>
      <c r="AD132" s="207"/>
      <c r="AE132" s="207"/>
      <c r="AF132" s="231"/>
    </row>
    <row r="133" spans="1:32" s="232" customFormat="1" ht="15.75">
      <c r="A133" s="48" t="s">
        <v>567</v>
      </c>
      <c r="B133" s="241" t="s">
        <v>257</v>
      </c>
      <c r="C133" s="193">
        <f t="shared" si="9"/>
        <v>3129128</v>
      </c>
      <c r="D133" s="193"/>
      <c r="E133" s="193"/>
      <c r="F133" s="193"/>
      <c r="G133" s="193"/>
      <c r="H133" s="193"/>
      <c r="I133" s="193"/>
      <c r="J133" s="193"/>
      <c r="K133" s="242"/>
      <c r="L133" s="193"/>
      <c r="M133" s="193">
        <v>991</v>
      </c>
      <c r="N133" s="193">
        <v>1410600</v>
      </c>
      <c r="O133" s="193"/>
      <c r="P133" s="227"/>
      <c r="Q133" s="193">
        <v>1683</v>
      </c>
      <c r="R133" s="193">
        <v>1718528</v>
      </c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212"/>
      <c r="AD133" s="193"/>
      <c r="AE133" s="193"/>
      <c r="AF133" s="231"/>
    </row>
    <row r="134" spans="1:32" s="232" customFormat="1" ht="15.75">
      <c r="A134" s="48" t="s">
        <v>568</v>
      </c>
      <c r="B134" s="241" t="s">
        <v>258</v>
      </c>
      <c r="C134" s="193">
        <f t="shared" si="9"/>
        <v>2619156</v>
      </c>
      <c r="D134" s="193"/>
      <c r="E134" s="193"/>
      <c r="F134" s="193"/>
      <c r="G134" s="193"/>
      <c r="H134" s="193"/>
      <c r="I134" s="193"/>
      <c r="J134" s="193"/>
      <c r="K134" s="242"/>
      <c r="L134" s="193"/>
      <c r="M134" s="193">
        <v>810</v>
      </c>
      <c r="N134" s="193">
        <v>1108934</v>
      </c>
      <c r="O134" s="193"/>
      <c r="P134" s="227"/>
      <c r="Q134" s="193">
        <v>1479</v>
      </c>
      <c r="R134" s="193">
        <v>1510222</v>
      </c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212"/>
      <c r="AD134" s="193"/>
      <c r="AE134" s="193"/>
      <c r="AF134" s="231"/>
    </row>
    <row r="135" spans="1:32" s="232" customFormat="1" ht="15.75">
      <c r="A135" s="48" t="s">
        <v>569</v>
      </c>
      <c r="B135" s="241" t="s">
        <v>259</v>
      </c>
      <c r="C135" s="193">
        <f t="shared" si="9"/>
        <v>3116988</v>
      </c>
      <c r="D135" s="193"/>
      <c r="E135" s="193"/>
      <c r="F135" s="193"/>
      <c r="G135" s="193"/>
      <c r="H135" s="193"/>
      <c r="I135" s="193"/>
      <c r="J135" s="193"/>
      <c r="K135" s="242"/>
      <c r="L135" s="193"/>
      <c r="M135" s="193"/>
      <c r="N135" s="193"/>
      <c r="O135" s="193"/>
      <c r="P135" s="227"/>
      <c r="Q135" s="193">
        <v>3181</v>
      </c>
      <c r="R135" s="269">
        <v>3116988</v>
      </c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212"/>
      <c r="AD135" s="193"/>
      <c r="AE135" s="193"/>
      <c r="AF135" s="231"/>
    </row>
    <row r="136" spans="1:32" s="232" customFormat="1" ht="15.75">
      <c r="A136" s="48" t="s">
        <v>570</v>
      </c>
      <c r="B136" s="241" t="s">
        <v>260</v>
      </c>
      <c r="C136" s="193">
        <f t="shared" si="9"/>
        <v>3138522</v>
      </c>
      <c r="D136" s="193"/>
      <c r="E136" s="193"/>
      <c r="F136" s="193"/>
      <c r="G136" s="193"/>
      <c r="H136" s="193"/>
      <c r="I136" s="193"/>
      <c r="J136" s="193"/>
      <c r="K136" s="242"/>
      <c r="L136" s="193"/>
      <c r="M136" s="193"/>
      <c r="N136" s="193"/>
      <c r="O136" s="193"/>
      <c r="P136" s="227"/>
      <c r="Q136" s="193">
        <v>3174</v>
      </c>
      <c r="R136" s="193">
        <v>3138522</v>
      </c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212"/>
      <c r="AD136" s="193"/>
      <c r="AE136" s="193"/>
      <c r="AF136" s="231"/>
    </row>
    <row r="137" spans="1:32" s="232" customFormat="1" ht="15.75">
      <c r="A137" s="48" t="s">
        <v>571</v>
      </c>
      <c r="B137" s="241" t="s">
        <v>261</v>
      </c>
      <c r="C137" s="193">
        <f t="shared" si="9"/>
        <v>2830617</v>
      </c>
      <c r="D137" s="193"/>
      <c r="E137" s="193"/>
      <c r="F137" s="193"/>
      <c r="G137" s="193"/>
      <c r="H137" s="193"/>
      <c r="I137" s="193"/>
      <c r="J137" s="193"/>
      <c r="K137" s="242"/>
      <c r="L137" s="193"/>
      <c r="M137" s="193"/>
      <c r="N137" s="193"/>
      <c r="O137" s="193"/>
      <c r="P137" s="227"/>
      <c r="Q137" s="193">
        <v>1922</v>
      </c>
      <c r="R137" s="193">
        <v>2830617</v>
      </c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212"/>
      <c r="AD137" s="193"/>
      <c r="AE137" s="193"/>
      <c r="AF137" s="231"/>
    </row>
    <row r="138" spans="1:32" s="232" customFormat="1" ht="15.75">
      <c r="A138" s="48" t="s">
        <v>572</v>
      </c>
      <c r="B138" s="241" t="s">
        <v>262</v>
      </c>
      <c r="C138" s="193">
        <f t="shared" si="9"/>
        <v>1227029</v>
      </c>
      <c r="D138" s="193"/>
      <c r="E138" s="193"/>
      <c r="F138" s="193"/>
      <c r="G138" s="193"/>
      <c r="H138" s="193"/>
      <c r="I138" s="193"/>
      <c r="J138" s="193"/>
      <c r="K138" s="242"/>
      <c r="L138" s="193"/>
      <c r="M138" s="193"/>
      <c r="N138" s="193"/>
      <c r="O138" s="193"/>
      <c r="P138" s="227"/>
      <c r="Q138" s="193">
        <v>1250</v>
      </c>
      <c r="R138" s="193">
        <v>1227029</v>
      </c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212"/>
      <c r="AD138" s="193"/>
      <c r="AE138" s="193"/>
      <c r="AF138" s="231"/>
    </row>
    <row r="139" spans="1:32" s="232" customFormat="1" ht="15.75">
      <c r="A139" s="48" t="s">
        <v>573</v>
      </c>
      <c r="B139" s="241" t="s">
        <v>263</v>
      </c>
      <c r="C139" s="193">
        <f t="shared" si="9"/>
        <v>1426859</v>
      </c>
      <c r="D139" s="193"/>
      <c r="E139" s="193"/>
      <c r="F139" s="193"/>
      <c r="G139" s="193"/>
      <c r="H139" s="193"/>
      <c r="I139" s="193"/>
      <c r="J139" s="193"/>
      <c r="K139" s="242"/>
      <c r="L139" s="193"/>
      <c r="M139" s="193"/>
      <c r="N139" s="193"/>
      <c r="O139" s="193"/>
      <c r="P139" s="227"/>
      <c r="Q139" s="193">
        <v>1640</v>
      </c>
      <c r="R139" s="193">
        <v>1426859</v>
      </c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212"/>
      <c r="AD139" s="193"/>
      <c r="AE139" s="193"/>
      <c r="AF139" s="231"/>
    </row>
    <row r="140" spans="1:32" s="232" customFormat="1" ht="15.75">
      <c r="A140" s="48" t="s">
        <v>1029</v>
      </c>
      <c r="B140" s="241" t="s">
        <v>264</v>
      </c>
      <c r="C140" s="193">
        <f t="shared" si="9"/>
        <v>1528047</v>
      </c>
      <c r="D140" s="193"/>
      <c r="E140" s="193"/>
      <c r="F140" s="193"/>
      <c r="G140" s="193"/>
      <c r="H140" s="193"/>
      <c r="I140" s="193"/>
      <c r="J140" s="193"/>
      <c r="K140" s="242"/>
      <c r="L140" s="193"/>
      <c r="M140" s="193"/>
      <c r="N140" s="193"/>
      <c r="O140" s="193"/>
      <c r="P140" s="227"/>
      <c r="Q140" s="193">
        <v>1710</v>
      </c>
      <c r="R140" s="193">
        <v>1528047</v>
      </c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212"/>
      <c r="AD140" s="193"/>
      <c r="AE140" s="193"/>
      <c r="AF140" s="231"/>
    </row>
    <row r="141" spans="1:32" s="232" customFormat="1" ht="15.75">
      <c r="A141" s="48" t="s">
        <v>1030</v>
      </c>
      <c r="B141" s="241" t="s">
        <v>942</v>
      </c>
      <c r="C141" s="193">
        <f t="shared" si="9"/>
        <v>511280</v>
      </c>
      <c r="D141" s="193">
        <f>SUM(E141:J141)</f>
        <v>511280</v>
      </c>
      <c r="E141" s="193"/>
      <c r="F141" s="218">
        <v>195458</v>
      </c>
      <c r="G141" s="193"/>
      <c r="H141" s="218">
        <v>315822</v>
      </c>
      <c r="I141" s="193"/>
      <c r="J141" s="193"/>
      <c r="K141" s="242"/>
      <c r="L141" s="193"/>
      <c r="M141" s="193"/>
      <c r="N141" s="193"/>
      <c r="O141" s="193"/>
      <c r="P141" s="227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212"/>
      <c r="AD141" s="193"/>
      <c r="AE141" s="193"/>
      <c r="AF141" s="231"/>
    </row>
    <row r="142" spans="1:32" s="232" customFormat="1" ht="15.75">
      <c r="A142" s="48" t="s">
        <v>574</v>
      </c>
      <c r="B142" s="241" t="s">
        <v>267</v>
      </c>
      <c r="C142" s="193">
        <f t="shared" si="9"/>
        <v>784973</v>
      </c>
      <c r="D142" s="193"/>
      <c r="E142" s="193"/>
      <c r="F142" s="193"/>
      <c r="G142" s="193"/>
      <c r="H142" s="193"/>
      <c r="I142" s="193"/>
      <c r="J142" s="193"/>
      <c r="K142" s="242"/>
      <c r="L142" s="193"/>
      <c r="M142" s="193">
        <v>944</v>
      </c>
      <c r="N142" s="218">
        <v>784973</v>
      </c>
      <c r="O142" s="193"/>
      <c r="P142" s="227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212"/>
      <c r="AD142" s="193"/>
      <c r="AE142" s="193"/>
      <c r="AF142" s="231"/>
    </row>
    <row r="143" spans="1:32" s="232" customFormat="1" ht="15.75">
      <c r="A143" s="48" t="s">
        <v>575</v>
      </c>
      <c r="B143" s="241" t="s">
        <v>477</v>
      </c>
      <c r="C143" s="193">
        <f t="shared" si="9"/>
        <v>1070034</v>
      </c>
      <c r="D143" s="193"/>
      <c r="E143" s="193"/>
      <c r="F143" s="193"/>
      <c r="G143" s="193"/>
      <c r="H143" s="193"/>
      <c r="I143" s="193"/>
      <c r="J143" s="193"/>
      <c r="K143" s="242"/>
      <c r="L143" s="193"/>
      <c r="M143" s="193">
        <v>600</v>
      </c>
      <c r="N143" s="218">
        <v>1070034</v>
      </c>
      <c r="O143" s="193"/>
      <c r="P143" s="227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212"/>
      <c r="AD143" s="193"/>
      <c r="AE143" s="193"/>
      <c r="AF143" s="231"/>
    </row>
    <row r="144" spans="1:32" s="232" customFormat="1" ht="15.75">
      <c r="A144" s="48" t="s">
        <v>576</v>
      </c>
      <c r="B144" s="241" t="s">
        <v>265</v>
      </c>
      <c r="C144" s="193">
        <f t="shared" si="9"/>
        <v>198826</v>
      </c>
      <c r="D144" s="193">
        <f aca="true" t="shared" si="10" ref="D144:D184">SUM(E144:J144)</f>
        <v>198826</v>
      </c>
      <c r="E144" s="193"/>
      <c r="F144" s="193"/>
      <c r="G144" s="218">
        <v>198826</v>
      </c>
      <c r="H144" s="193"/>
      <c r="I144" s="193"/>
      <c r="J144" s="193"/>
      <c r="K144" s="242"/>
      <c r="L144" s="193"/>
      <c r="M144" s="193"/>
      <c r="N144" s="193"/>
      <c r="O144" s="193"/>
      <c r="P144" s="227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212"/>
      <c r="AD144" s="193"/>
      <c r="AE144" s="193"/>
      <c r="AF144" s="231"/>
    </row>
    <row r="145" spans="1:32" s="232" customFormat="1" ht="15.75">
      <c r="A145" s="48" t="s">
        <v>577</v>
      </c>
      <c r="B145" s="243" t="s">
        <v>266</v>
      </c>
      <c r="C145" s="193">
        <f t="shared" si="9"/>
        <v>468498</v>
      </c>
      <c r="D145" s="215">
        <f t="shared" si="10"/>
        <v>204671</v>
      </c>
      <c r="E145" s="215"/>
      <c r="F145" s="288">
        <v>204671</v>
      </c>
      <c r="G145" s="215"/>
      <c r="H145" s="215"/>
      <c r="I145" s="215"/>
      <c r="J145" s="215"/>
      <c r="K145" s="244"/>
      <c r="L145" s="215"/>
      <c r="M145" s="215"/>
      <c r="N145" s="215"/>
      <c r="O145" s="215"/>
      <c r="P145" s="229"/>
      <c r="Q145" s="215">
        <v>1123</v>
      </c>
      <c r="R145" s="215">
        <v>263827</v>
      </c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7"/>
      <c r="AD145" s="215"/>
      <c r="AE145" s="215"/>
      <c r="AF145" s="231"/>
    </row>
    <row r="146" spans="1:32" s="234" customFormat="1" ht="15.75">
      <c r="A146" s="611" t="s">
        <v>78</v>
      </c>
      <c r="B146" s="611"/>
      <c r="C146" s="218">
        <f>SUM(C132:C145)</f>
        <v>23386032</v>
      </c>
      <c r="D146" s="218">
        <f>SUM(D132:D145)</f>
        <v>914777</v>
      </c>
      <c r="E146" s="218"/>
      <c r="F146" s="218">
        <f>SUM(F132:F145)</f>
        <v>400129</v>
      </c>
      <c r="G146" s="218">
        <f>SUM(G132:G145)</f>
        <v>198826</v>
      </c>
      <c r="H146" s="218">
        <f>SUM(H132:H145)</f>
        <v>315822</v>
      </c>
      <c r="I146" s="218"/>
      <c r="J146" s="218"/>
      <c r="K146" s="218"/>
      <c r="L146" s="218"/>
      <c r="M146" s="218">
        <f>SUM(M132:M145)</f>
        <v>3345</v>
      </c>
      <c r="N146" s="218">
        <f>SUM(N132:N145)</f>
        <v>4374541</v>
      </c>
      <c r="O146" s="218"/>
      <c r="P146" s="218"/>
      <c r="Q146" s="218">
        <f>SUM(Q132:Q145)</f>
        <v>18534</v>
      </c>
      <c r="R146" s="218">
        <f>SUM(R132:R145)</f>
        <v>18096714</v>
      </c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33"/>
    </row>
    <row r="147" spans="1:32" s="234" customFormat="1" ht="15.75">
      <c r="A147" s="626" t="s">
        <v>35</v>
      </c>
      <c r="B147" s="627"/>
      <c r="C147" s="237"/>
      <c r="D147" s="237"/>
      <c r="E147" s="237"/>
      <c r="F147" s="237"/>
      <c r="G147" s="237"/>
      <c r="H147" s="237"/>
      <c r="I147" s="237"/>
      <c r="J147" s="237"/>
      <c r="K147" s="245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01"/>
      <c r="AD147" s="237"/>
      <c r="AE147" s="238"/>
      <c r="AF147" s="233"/>
    </row>
    <row r="148" spans="1:32" s="232" customFormat="1" ht="15.75">
      <c r="A148" s="48" t="s">
        <v>578</v>
      </c>
      <c r="B148" s="206" t="s">
        <v>268</v>
      </c>
      <c r="C148" s="193">
        <f aca="true" t="shared" si="11" ref="C148:C161">D148+L148+N148+P148+R148+T148+V148+AC148</f>
        <v>228628</v>
      </c>
      <c r="D148" s="207">
        <f t="shared" si="10"/>
        <v>228628</v>
      </c>
      <c r="E148" s="207">
        <v>228628</v>
      </c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8"/>
      <c r="AD148" s="207"/>
      <c r="AE148" s="207"/>
      <c r="AF148" s="231"/>
    </row>
    <row r="149" spans="1:32" s="232" customFormat="1" ht="15.75">
      <c r="A149" s="48" t="s">
        <v>579</v>
      </c>
      <c r="B149" s="210" t="s">
        <v>269</v>
      </c>
      <c r="C149" s="193">
        <f t="shared" si="11"/>
        <v>2340165</v>
      </c>
      <c r="D149" s="193">
        <f t="shared" si="10"/>
        <v>2340165</v>
      </c>
      <c r="E149" s="193"/>
      <c r="F149" s="193"/>
      <c r="G149" s="193"/>
      <c r="H149" s="193">
        <v>2340165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212"/>
      <c r="AD149" s="193"/>
      <c r="AE149" s="193"/>
      <c r="AF149" s="231"/>
    </row>
    <row r="150" spans="1:32" s="232" customFormat="1" ht="15.75">
      <c r="A150" s="48" t="s">
        <v>580</v>
      </c>
      <c r="B150" s="210" t="s">
        <v>270</v>
      </c>
      <c r="C150" s="193">
        <f t="shared" si="11"/>
        <v>1845900</v>
      </c>
      <c r="D150" s="193"/>
      <c r="E150" s="193"/>
      <c r="F150" s="193"/>
      <c r="G150" s="193"/>
      <c r="H150" s="193"/>
      <c r="I150" s="193"/>
      <c r="J150" s="193"/>
      <c r="K150" s="193"/>
      <c r="L150" s="193"/>
      <c r="M150" s="193">
        <v>642</v>
      </c>
      <c r="N150" s="193">
        <v>995100</v>
      </c>
      <c r="O150" s="193"/>
      <c r="P150" s="193"/>
      <c r="Q150" s="193">
        <v>720</v>
      </c>
      <c r="R150" s="193">
        <v>748800</v>
      </c>
      <c r="S150" s="193">
        <v>120</v>
      </c>
      <c r="T150" s="193">
        <v>102000</v>
      </c>
      <c r="U150" s="193"/>
      <c r="V150" s="193"/>
      <c r="W150" s="193"/>
      <c r="X150" s="193"/>
      <c r="Y150" s="193"/>
      <c r="Z150" s="193"/>
      <c r="AA150" s="193"/>
      <c r="AB150" s="193"/>
      <c r="AC150" s="212"/>
      <c r="AD150" s="193"/>
      <c r="AE150" s="193"/>
      <c r="AF150" s="231"/>
    </row>
    <row r="151" spans="1:32" s="232" customFormat="1" ht="15.75">
      <c r="A151" s="48" t="s">
        <v>581</v>
      </c>
      <c r="B151" s="210" t="s">
        <v>271</v>
      </c>
      <c r="C151" s="193">
        <f t="shared" si="11"/>
        <v>995100</v>
      </c>
      <c r="D151" s="193"/>
      <c r="E151" s="193"/>
      <c r="F151" s="193"/>
      <c r="G151" s="193"/>
      <c r="H151" s="278"/>
      <c r="I151" s="193"/>
      <c r="J151" s="193"/>
      <c r="K151" s="193"/>
      <c r="L151" s="193"/>
      <c r="M151" s="193">
        <v>642</v>
      </c>
      <c r="N151" s="193">
        <v>995100</v>
      </c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212"/>
      <c r="AD151" s="193"/>
      <c r="AE151" s="193"/>
      <c r="AF151" s="231"/>
    </row>
    <row r="152" spans="1:32" s="232" customFormat="1" ht="15.75">
      <c r="A152" s="48" t="s">
        <v>582</v>
      </c>
      <c r="B152" s="210" t="s">
        <v>272</v>
      </c>
      <c r="C152" s="193">
        <f t="shared" si="11"/>
        <v>990450</v>
      </c>
      <c r="D152" s="193"/>
      <c r="E152" s="193"/>
      <c r="F152" s="193"/>
      <c r="G152" s="193"/>
      <c r="H152" s="193"/>
      <c r="I152" s="193"/>
      <c r="J152" s="193"/>
      <c r="K152" s="193"/>
      <c r="L152" s="193"/>
      <c r="M152" s="193">
        <v>639</v>
      </c>
      <c r="N152" s="193">
        <v>990450</v>
      </c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212"/>
      <c r="AD152" s="193"/>
      <c r="AE152" s="193"/>
      <c r="AF152" s="231"/>
    </row>
    <row r="153" spans="1:32" s="232" customFormat="1" ht="15.75">
      <c r="A153" s="48" t="s">
        <v>583</v>
      </c>
      <c r="B153" s="210" t="s">
        <v>273</v>
      </c>
      <c r="C153" s="193">
        <f t="shared" si="11"/>
        <v>937532</v>
      </c>
      <c r="D153" s="193">
        <f t="shared" si="10"/>
        <v>937532</v>
      </c>
      <c r="E153" s="193"/>
      <c r="F153" s="193"/>
      <c r="G153" s="193"/>
      <c r="H153" s="193">
        <v>576092</v>
      </c>
      <c r="I153" s="193">
        <v>361440</v>
      </c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212"/>
      <c r="AD153" s="193"/>
      <c r="AE153" s="193"/>
      <c r="AF153" s="231"/>
    </row>
    <row r="154" spans="1:32" s="232" customFormat="1" ht="15.75">
      <c r="A154" s="48" t="s">
        <v>1031</v>
      </c>
      <c r="B154" s="210" t="s">
        <v>274</v>
      </c>
      <c r="C154" s="193">
        <f t="shared" si="11"/>
        <v>3232662</v>
      </c>
      <c r="D154" s="193">
        <f t="shared" si="10"/>
        <v>401600</v>
      </c>
      <c r="E154" s="193"/>
      <c r="F154" s="193"/>
      <c r="G154" s="193"/>
      <c r="H154" s="193"/>
      <c r="I154" s="193">
        <v>401600</v>
      </c>
      <c r="J154" s="193"/>
      <c r="K154" s="193"/>
      <c r="L154" s="193"/>
      <c r="M154" s="193">
        <v>868</v>
      </c>
      <c r="N154" s="193">
        <v>1386563</v>
      </c>
      <c r="O154" s="193"/>
      <c r="P154" s="193"/>
      <c r="Q154" s="193">
        <v>1743</v>
      </c>
      <c r="R154" s="193">
        <v>1444499</v>
      </c>
      <c r="S154" s="193"/>
      <c r="T154" s="193"/>
      <c r="U154" s="193">
        <v>1</v>
      </c>
      <c r="V154" s="193"/>
      <c r="W154" s="193"/>
      <c r="X154" s="193"/>
      <c r="Y154" s="193"/>
      <c r="Z154" s="193"/>
      <c r="AA154" s="193"/>
      <c r="AB154" s="193"/>
      <c r="AC154" s="212"/>
      <c r="AD154" s="193"/>
      <c r="AE154" s="193"/>
      <c r="AF154" s="231"/>
    </row>
    <row r="155" spans="1:32" s="232" customFormat="1" ht="15.75">
      <c r="A155" s="48" t="s">
        <v>584</v>
      </c>
      <c r="B155" s="210" t="s">
        <v>275</v>
      </c>
      <c r="C155" s="193">
        <f t="shared" si="11"/>
        <v>6232542</v>
      </c>
      <c r="D155" s="193">
        <f t="shared" si="10"/>
        <v>799117</v>
      </c>
      <c r="E155" s="193"/>
      <c r="F155" s="193"/>
      <c r="G155" s="193"/>
      <c r="H155" s="193"/>
      <c r="I155" s="193">
        <v>799117</v>
      </c>
      <c r="J155" s="193"/>
      <c r="K155" s="193"/>
      <c r="L155" s="193"/>
      <c r="M155" s="193">
        <v>1803</v>
      </c>
      <c r="N155" s="193">
        <v>2664535</v>
      </c>
      <c r="O155" s="193"/>
      <c r="P155" s="193"/>
      <c r="Q155" s="193">
        <v>2968</v>
      </c>
      <c r="R155" s="193">
        <v>2768890</v>
      </c>
      <c r="S155" s="193"/>
      <c r="T155" s="193"/>
      <c r="U155" s="193">
        <v>1</v>
      </c>
      <c r="V155" s="193"/>
      <c r="W155" s="193"/>
      <c r="X155" s="193"/>
      <c r="Y155" s="193"/>
      <c r="Z155" s="193"/>
      <c r="AA155" s="193"/>
      <c r="AB155" s="193"/>
      <c r="AC155" s="212"/>
      <c r="AD155" s="193"/>
      <c r="AE155" s="193"/>
      <c r="AF155" s="231"/>
    </row>
    <row r="156" spans="1:32" s="232" customFormat="1" ht="15.75">
      <c r="A156" s="48" t="s">
        <v>585</v>
      </c>
      <c r="B156" s="210" t="s">
        <v>276</v>
      </c>
      <c r="C156" s="193">
        <f t="shared" si="11"/>
        <v>1861501</v>
      </c>
      <c r="D156" s="193"/>
      <c r="E156" s="193"/>
      <c r="F156" s="193"/>
      <c r="G156" s="193"/>
      <c r="H156" s="193"/>
      <c r="I156" s="193"/>
      <c r="J156" s="193"/>
      <c r="K156" s="193"/>
      <c r="L156" s="193"/>
      <c r="M156" s="193">
        <v>1619</v>
      </c>
      <c r="N156" s="193">
        <v>1861501</v>
      </c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212"/>
      <c r="AD156" s="193"/>
      <c r="AE156" s="193"/>
      <c r="AF156" s="231"/>
    </row>
    <row r="157" spans="1:32" s="232" customFormat="1" ht="15.75">
      <c r="A157" s="48" t="s">
        <v>586</v>
      </c>
      <c r="B157" s="210" t="s">
        <v>277</v>
      </c>
      <c r="C157" s="193">
        <f t="shared" si="11"/>
        <v>1289700</v>
      </c>
      <c r="D157" s="193">
        <f t="shared" si="10"/>
        <v>294600</v>
      </c>
      <c r="E157" s="193"/>
      <c r="F157" s="193">
        <v>170520</v>
      </c>
      <c r="G157" s="193">
        <v>124080</v>
      </c>
      <c r="H157" s="193"/>
      <c r="I157" s="193"/>
      <c r="J157" s="193"/>
      <c r="K157" s="193"/>
      <c r="L157" s="193"/>
      <c r="M157" s="193">
        <v>642</v>
      </c>
      <c r="N157" s="193">
        <v>995100</v>
      </c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212"/>
      <c r="AD157" s="193"/>
      <c r="AE157" s="193"/>
      <c r="AF157" s="231"/>
    </row>
    <row r="158" spans="1:32" s="232" customFormat="1" ht="15.75">
      <c r="A158" s="48" t="s">
        <v>587</v>
      </c>
      <c r="B158" s="210" t="s">
        <v>278</v>
      </c>
      <c r="C158" s="193">
        <f t="shared" si="11"/>
        <v>2673900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>
        <v>826</v>
      </c>
      <c r="N158" s="193">
        <v>1280300</v>
      </c>
      <c r="O158" s="193"/>
      <c r="P158" s="193"/>
      <c r="Q158" s="193">
        <v>1340</v>
      </c>
      <c r="R158" s="193">
        <v>1393600</v>
      </c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212"/>
      <c r="AD158" s="193"/>
      <c r="AE158" s="193"/>
      <c r="AF158" s="231"/>
    </row>
    <row r="159" spans="1:32" s="232" customFormat="1" ht="15.75">
      <c r="A159" s="48" t="s">
        <v>588</v>
      </c>
      <c r="B159" s="210" t="s">
        <v>279</v>
      </c>
      <c r="C159" s="193">
        <f t="shared" si="11"/>
        <v>460414</v>
      </c>
      <c r="D159" s="193">
        <f t="shared" si="10"/>
        <v>460414</v>
      </c>
      <c r="E159" s="193"/>
      <c r="F159" s="324">
        <v>241557</v>
      </c>
      <c r="G159" s="324">
        <v>218857</v>
      </c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212"/>
      <c r="AD159" s="193"/>
      <c r="AE159" s="193"/>
      <c r="AF159" s="231"/>
    </row>
    <row r="160" spans="1:32" s="232" customFormat="1" ht="15.75">
      <c r="A160" s="48" t="s">
        <v>589</v>
      </c>
      <c r="B160" s="210" t="s">
        <v>280</v>
      </c>
      <c r="C160" s="193">
        <f t="shared" si="11"/>
        <v>942805</v>
      </c>
      <c r="D160" s="193">
        <f t="shared" si="10"/>
        <v>942805</v>
      </c>
      <c r="E160" s="193"/>
      <c r="F160" s="193"/>
      <c r="G160" s="193"/>
      <c r="H160" s="193">
        <v>942805</v>
      </c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212"/>
      <c r="AD160" s="193"/>
      <c r="AE160" s="193"/>
      <c r="AF160" s="231"/>
    </row>
    <row r="161" spans="1:32" s="232" customFormat="1" ht="15.75">
      <c r="A161" s="48" t="s">
        <v>590</v>
      </c>
      <c r="B161" s="214" t="s">
        <v>281</v>
      </c>
      <c r="C161" s="193">
        <f t="shared" si="11"/>
        <v>1144687</v>
      </c>
      <c r="D161" s="215">
        <f t="shared" si="10"/>
        <v>1144687</v>
      </c>
      <c r="E161" s="215"/>
      <c r="F161" s="215">
        <v>158048</v>
      </c>
      <c r="G161" s="215">
        <v>167363</v>
      </c>
      <c r="H161" s="215">
        <v>539910</v>
      </c>
      <c r="I161" s="215">
        <v>279366</v>
      </c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7"/>
      <c r="AD161" s="215"/>
      <c r="AE161" s="215"/>
      <c r="AF161" s="231"/>
    </row>
    <row r="162" spans="1:32" s="232" customFormat="1" ht="15.75">
      <c r="A162" s="628" t="s">
        <v>79</v>
      </c>
      <c r="B162" s="628"/>
      <c r="C162" s="218">
        <f>SUM(C148:C161)</f>
        <v>25175986</v>
      </c>
      <c r="D162" s="218">
        <f aca="true" t="shared" si="12" ref="D162:U162">SUM(D148:D161)</f>
        <v>7549548</v>
      </c>
      <c r="E162" s="218">
        <f t="shared" si="12"/>
        <v>228628</v>
      </c>
      <c r="F162" s="218">
        <f t="shared" si="12"/>
        <v>570125</v>
      </c>
      <c r="G162" s="218">
        <f t="shared" si="12"/>
        <v>510300</v>
      </c>
      <c r="H162" s="218">
        <f t="shared" si="12"/>
        <v>4398972</v>
      </c>
      <c r="I162" s="218">
        <f t="shared" si="12"/>
        <v>1841523</v>
      </c>
      <c r="J162" s="218"/>
      <c r="K162" s="218"/>
      <c r="L162" s="218"/>
      <c r="M162" s="218">
        <f t="shared" si="12"/>
        <v>7681</v>
      </c>
      <c r="N162" s="218">
        <f t="shared" si="12"/>
        <v>11168649</v>
      </c>
      <c r="O162" s="218"/>
      <c r="P162" s="218"/>
      <c r="Q162" s="218">
        <f t="shared" si="12"/>
        <v>6771</v>
      </c>
      <c r="R162" s="218">
        <f t="shared" si="12"/>
        <v>6355789</v>
      </c>
      <c r="S162" s="218">
        <f t="shared" si="12"/>
        <v>120</v>
      </c>
      <c r="T162" s="218">
        <f t="shared" si="12"/>
        <v>102000</v>
      </c>
      <c r="U162" s="218">
        <f t="shared" si="12"/>
        <v>2</v>
      </c>
      <c r="V162" s="218"/>
      <c r="W162" s="218"/>
      <c r="X162" s="218"/>
      <c r="Y162" s="218"/>
      <c r="Z162" s="218"/>
      <c r="AA162" s="218"/>
      <c r="AB162" s="218"/>
      <c r="AC162" s="219"/>
      <c r="AD162" s="218"/>
      <c r="AE162" s="218"/>
      <c r="AF162" s="231"/>
    </row>
    <row r="163" spans="1:32" s="73" customFormat="1" ht="15.75">
      <c r="A163" s="173" t="s">
        <v>36</v>
      </c>
      <c r="B163" s="169"/>
      <c r="C163" s="170"/>
      <c r="D163" s="170"/>
      <c r="E163" s="170"/>
      <c r="F163" s="170"/>
      <c r="G163" s="170"/>
      <c r="H163" s="170"/>
      <c r="I163" s="170"/>
      <c r="J163" s="170"/>
      <c r="K163" s="169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65"/>
      <c r="AD163" s="170"/>
      <c r="AE163" s="171"/>
      <c r="AF163" s="187"/>
    </row>
    <row r="164" spans="1:32" ht="15.75">
      <c r="A164" s="48" t="s">
        <v>591</v>
      </c>
      <c r="B164" s="137" t="s">
        <v>282</v>
      </c>
      <c r="C164" s="191">
        <f aca="true" t="shared" si="13" ref="C164:C173">D164+L164+N164+P164+R164+T164+V164+AC164</f>
        <v>937275</v>
      </c>
      <c r="D164" s="194">
        <v>188068</v>
      </c>
      <c r="E164" s="138"/>
      <c r="F164" s="138"/>
      <c r="G164" s="339">
        <v>142151</v>
      </c>
      <c r="H164" s="138"/>
      <c r="I164" s="138"/>
      <c r="J164" s="138"/>
      <c r="K164" s="87"/>
      <c r="L164" s="87"/>
      <c r="M164" s="139">
        <v>423</v>
      </c>
      <c r="N164" s="195">
        <v>676173</v>
      </c>
      <c r="O164" s="139"/>
      <c r="P164" s="139"/>
      <c r="Q164" s="139"/>
      <c r="R164" s="139"/>
      <c r="S164" s="139">
        <v>53</v>
      </c>
      <c r="T164" s="195">
        <v>73034</v>
      </c>
      <c r="U164" s="87"/>
      <c r="V164" s="87"/>
      <c r="W164" s="87"/>
      <c r="X164" s="87"/>
      <c r="Y164" s="87"/>
      <c r="Z164" s="87"/>
      <c r="AA164" s="87"/>
      <c r="AB164" s="87"/>
      <c r="AC164" s="86"/>
      <c r="AD164" s="87"/>
      <c r="AE164" s="87"/>
      <c r="AF164" s="186"/>
    </row>
    <row r="165" spans="1:32" ht="15.75">
      <c r="A165" s="48" t="s">
        <v>592</v>
      </c>
      <c r="B165" s="59" t="s">
        <v>283</v>
      </c>
      <c r="C165" s="49">
        <f t="shared" si="13"/>
        <v>1109571</v>
      </c>
      <c r="D165" s="49">
        <f t="shared" si="10"/>
        <v>252382</v>
      </c>
      <c r="E165" s="63">
        <v>163487</v>
      </c>
      <c r="F165" s="63"/>
      <c r="G165" s="340">
        <v>88895</v>
      </c>
      <c r="H165" s="63"/>
      <c r="I165" s="63"/>
      <c r="J165" s="63"/>
      <c r="K165" s="49"/>
      <c r="L165" s="49"/>
      <c r="M165" s="64">
        <v>477</v>
      </c>
      <c r="N165" s="64">
        <v>762492</v>
      </c>
      <c r="O165" s="64"/>
      <c r="P165" s="64"/>
      <c r="Q165" s="64"/>
      <c r="R165" s="64"/>
      <c r="S165" s="64">
        <v>67</v>
      </c>
      <c r="T165" s="64">
        <v>94697</v>
      </c>
      <c r="U165" s="49"/>
      <c r="V165" s="49"/>
      <c r="W165" s="49"/>
      <c r="X165" s="49"/>
      <c r="Y165" s="49"/>
      <c r="Z165" s="49"/>
      <c r="AA165" s="49"/>
      <c r="AB165" s="49"/>
      <c r="AC165" s="56"/>
      <c r="AD165" s="49"/>
      <c r="AE165" s="49"/>
      <c r="AF165" s="186"/>
    </row>
    <row r="166" spans="1:32" ht="15.75">
      <c r="A166" s="48" t="s">
        <v>593</v>
      </c>
      <c r="B166" s="59" t="s">
        <v>284</v>
      </c>
      <c r="C166" s="49">
        <f t="shared" si="13"/>
        <v>1755288</v>
      </c>
      <c r="D166" s="49">
        <f t="shared" si="10"/>
        <v>773081</v>
      </c>
      <c r="E166" s="63">
        <v>156736</v>
      </c>
      <c r="F166" s="63"/>
      <c r="G166" s="340">
        <v>150837</v>
      </c>
      <c r="H166" s="63"/>
      <c r="I166" s="340">
        <v>465508</v>
      </c>
      <c r="J166" s="63"/>
      <c r="K166" s="49"/>
      <c r="L166" s="49"/>
      <c r="M166" s="64">
        <v>555</v>
      </c>
      <c r="N166" s="64">
        <v>887176</v>
      </c>
      <c r="O166" s="64"/>
      <c r="P166" s="64"/>
      <c r="Q166" s="64"/>
      <c r="R166" s="64"/>
      <c r="S166" s="64">
        <v>106.7</v>
      </c>
      <c r="T166" s="64">
        <v>95031</v>
      </c>
      <c r="U166" s="49"/>
      <c r="V166" s="49"/>
      <c r="W166" s="49"/>
      <c r="X166" s="49"/>
      <c r="Y166" s="49"/>
      <c r="Z166" s="49"/>
      <c r="AA166" s="49"/>
      <c r="AB166" s="49"/>
      <c r="AC166" s="56"/>
      <c r="AD166" s="49"/>
      <c r="AE166" s="49"/>
      <c r="AF166" s="186"/>
    </row>
    <row r="167" spans="1:32" ht="15.75">
      <c r="A167" s="48" t="s">
        <v>594</v>
      </c>
      <c r="B167" s="59" t="s">
        <v>285</v>
      </c>
      <c r="C167" s="49">
        <f t="shared" si="13"/>
        <v>1784777</v>
      </c>
      <c r="D167" s="49">
        <f t="shared" si="10"/>
        <v>438057</v>
      </c>
      <c r="E167" s="63">
        <v>180802</v>
      </c>
      <c r="F167" s="63"/>
      <c r="G167" s="340">
        <v>28835</v>
      </c>
      <c r="H167" s="63"/>
      <c r="I167" s="340">
        <v>228420</v>
      </c>
      <c r="J167" s="63"/>
      <c r="K167" s="49"/>
      <c r="L167" s="49"/>
      <c r="M167" s="64"/>
      <c r="N167" s="64"/>
      <c r="O167" s="64"/>
      <c r="P167" s="64"/>
      <c r="Q167" s="280">
        <v>1223</v>
      </c>
      <c r="R167" s="280">
        <v>1271920</v>
      </c>
      <c r="S167" s="280">
        <v>88</v>
      </c>
      <c r="T167" s="280">
        <v>74800</v>
      </c>
      <c r="U167" s="49"/>
      <c r="V167" s="49"/>
      <c r="W167" s="49"/>
      <c r="X167" s="49"/>
      <c r="Y167" s="49"/>
      <c r="Z167" s="49"/>
      <c r="AA167" s="49"/>
      <c r="AB167" s="49"/>
      <c r="AC167" s="56"/>
      <c r="AD167" s="49"/>
      <c r="AE167" s="49"/>
      <c r="AF167" s="186"/>
    </row>
    <row r="168" spans="1:32" ht="15.75">
      <c r="A168" s="48" t="s">
        <v>595</v>
      </c>
      <c r="B168" s="59" t="s">
        <v>286</v>
      </c>
      <c r="C168" s="49">
        <f t="shared" si="13"/>
        <v>1718265</v>
      </c>
      <c r="D168" s="49">
        <f t="shared" si="10"/>
        <v>342953</v>
      </c>
      <c r="E168" s="63">
        <v>180802</v>
      </c>
      <c r="F168" s="63"/>
      <c r="G168" s="340">
        <v>11936</v>
      </c>
      <c r="H168" s="63"/>
      <c r="I168" s="340">
        <v>150215</v>
      </c>
      <c r="J168" s="63"/>
      <c r="K168" s="49"/>
      <c r="L168" s="49"/>
      <c r="M168" s="64"/>
      <c r="N168" s="64"/>
      <c r="O168" s="64"/>
      <c r="P168" s="64"/>
      <c r="Q168" s="64">
        <v>1223</v>
      </c>
      <c r="R168" s="64">
        <v>1271920</v>
      </c>
      <c r="S168" s="64">
        <v>84</v>
      </c>
      <c r="T168" s="64">
        <v>103392</v>
      </c>
      <c r="U168" s="49"/>
      <c r="V168" s="49"/>
      <c r="W168" s="49"/>
      <c r="X168" s="49"/>
      <c r="Y168" s="49"/>
      <c r="Z168" s="49"/>
      <c r="AA168" s="49"/>
      <c r="AB168" s="49"/>
      <c r="AC168" s="56"/>
      <c r="AD168" s="49"/>
      <c r="AE168" s="49"/>
      <c r="AF168" s="186"/>
    </row>
    <row r="169" spans="1:32" ht="15.75">
      <c r="A169" s="48" t="s">
        <v>596</v>
      </c>
      <c r="B169" s="59" t="s">
        <v>287</v>
      </c>
      <c r="C169" s="49">
        <f t="shared" si="13"/>
        <v>1667762</v>
      </c>
      <c r="D169" s="49"/>
      <c r="E169" s="63"/>
      <c r="F169" s="63"/>
      <c r="G169" s="63"/>
      <c r="H169" s="63"/>
      <c r="I169" s="63"/>
      <c r="J169" s="63"/>
      <c r="K169" s="49"/>
      <c r="L169" s="49"/>
      <c r="M169" s="64">
        <v>315.8</v>
      </c>
      <c r="N169" s="64">
        <v>504811</v>
      </c>
      <c r="O169" s="64"/>
      <c r="P169" s="64"/>
      <c r="Q169" s="64">
        <v>402</v>
      </c>
      <c r="R169" s="64">
        <v>1106936</v>
      </c>
      <c r="S169" s="64">
        <v>63.9</v>
      </c>
      <c r="T169" s="64">
        <v>56015</v>
      </c>
      <c r="U169" s="49"/>
      <c r="V169" s="49"/>
      <c r="W169" s="49"/>
      <c r="X169" s="49"/>
      <c r="Y169" s="49"/>
      <c r="Z169" s="49"/>
      <c r="AA169" s="49"/>
      <c r="AB169" s="49"/>
      <c r="AC169" s="56"/>
      <c r="AD169" s="49"/>
      <c r="AE169" s="49"/>
      <c r="AF169" s="186"/>
    </row>
    <row r="170" spans="1:32" ht="15.75">
      <c r="A170" s="48" t="s">
        <v>597</v>
      </c>
      <c r="B170" s="59" t="s">
        <v>288</v>
      </c>
      <c r="C170" s="49">
        <f t="shared" si="13"/>
        <v>1629387</v>
      </c>
      <c r="D170" s="49"/>
      <c r="E170" s="63"/>
      <c r="F170" s="63"/>
      <c r="G170" s="63"/>
      <c r="H170" s="63"/>
      <c r="I170" s="63"/>
      <c r="J170" s="63"/>
      <c r="K170" s="49"/>
      <c r="L170" s="49"/>
      <c r="M170" s="64">
        <v>685</v>
      </c>
      <c r="N170" s="64">
        <v>1094983</v>
      </c>
      <c r="O170" s="64"/>
      <c r="P170" s="64"/>
      <c r="Q170" s="64">
        <v>439</v>
      </c>
      <c r="R170" s="64">
        <v>470850</v>
      </c>
      <c r="S170" s="64">
        <v>72.5</v>
      </c>
      <c r="T170" s="64">
        <v>63554</v>
      </c>
      <c r="U170" s="49"/>
      <c r="V170" s="49"/>
      <c r="W170" s="49"/>
      <c r="X170" s="49"/>
      <c r="Y170" s="49"/>
      <c r="Z170" s="49"/>
      <c r="AA170" s="49"/>
      <c r="AB170" s="49"/>
      <c r="AC170" s="56"/>
      <c r="AD170" s="49"/>
      <c r="AE170" s="49"/>
      <c r="AF170" s="186"/>
    </row>
    <row r="171" spans="1:32" ht="15.75">
      <c r="A171" s="48" t="s">
        <v>598</v>
      </c>
      <c r="B171" s="59" t="s">
        <v>289</v>
      </c>
      <c r="C171" s="49">
        <f t="shared" si="13"/>
        <v>391262</v>
      </c>
      <c r="D171" s="49">
        <f t="shared" si="10"/>
        <v>391262</v>
      </c>
      <c r="E171" s="63">
        <v>85922</v>
      </c>
      <c r="F171" s="63">
        <v>156822</v>
      </c>
      <c r="G171" s="63">
        <v>148518</v>
      </c>
      <c r="H171" s="63"/>
      <c r="I171" s="63"/>
      <c r="J171" s="63"/>
      <c r="K171" s="49"/>
      <c r="L171" s="49"/>
      <c r="M171" s="64"/>
      <c r="N171" s="64"/>
      <c r="O171" s="64"/>
      <c r="P171" s="64"/>
      <c r="Q171" s="64"/>
      <c r="R171" s="64"/>
      <c r="S171" s="64"/>
      <c r="T171" s="64"/>
      <c r="U171" s="49"/>
      <c r="V171" s="49"/>
      <c r="W171" s="49"/>
      <c r="X171" s="49"/>
      <c r="Y171" s="49"/>
      <c r="Z171" s="49"/>
      <c r="AA171" s="49"/>
      <c r="AB171" s="49"/>
      <c r="AC171" s="56"/>
      <c r="AD171" s="49"/>
      <c r="AE171" s="49"/>
      <c r="AF171" s="186"/>
    </row>
    <row r="172" spans="1:32" ht="15.75">
      <c r="A172" s="48" t="s">
        <v>599</v>
      </c>
      <c r="B172" s="59" t="s">
        <v>290</v>
      </c>
      <c r="C172" s="49">
        <f t="shared" si="13"/>
        <v>391262</v>
      </c>
      <c r="D172" s="49">
        <f t="shared" si="10"/>
        <v>391262</v>
      </c>
      <c r="E172" s="63">
        <v>85922</v>
      </c>
      <c r="F172" s="63">
        <v>156822</v>
      </c>
      <c r="G172" s="63">
        <v>148518</v>
      </c>
      <c r="H172" s="63"/>
      <c r="I172" s="63"/>
      <c r="J172" s="63"/>
      <c r="K172" s="49"/>
      <c r="L172" s="49"/>
      <c r="M172" s="64"/>
      <c r="N172" s="64"/>
      <c r="O172" s="64"/>
      <c r="P172" s="64"/>
      <c r="Q172" s="64"/>
      <c r="R172" s="64"/>
      <c r="S172" s="64"/>
      <c r="T172" s="64"/>
      <c r="U172" s="49"/>
      <c r="V172" s="49"/>
      <c r="W172" s="49"/>
      <c r="X172" s="49"/>
      <c r="Y172" s="49"/>
      <c r="Z172" s="49"/>
      <c r="AA172" s="49"/>
      <c r="AB172" s="49"/>
      <c r="AC172" s="56"/>
      <c r="AD172" s="49"/>
      <c r="AE172" s="49"/>
      <c r="AF172" s="186"/>
    </row>
    <row r="173" spans="1:32" ht="15.75">
      <c r="A173" s="48" t="s">
        <v>600</v>
      </c>
      <c r="B173" s="111" t="s">
        <v>291</v>
      </c>
      <c r="C173" s="49">
        <f t="shared" si="13"/>
        <v>2482126</v>
      </c>
      <c r="D173" s="98">
        <f t="shared" si="10"/>
        <v>602453</v>
      </c>
      <c r="E173" s="112">
        <v>96046</v>
      </c>
      <c r="F173" s="112">
        <v>156822</v>
      </c>
      <c r="G173" s="112"/>
      <c r="H173" s="112">
        <v>349585</v>
      </c>
      <c r="I173" s="112"/>
      <c r="J173" s="112"/>
      <c r="K173" s="98"/>
      <c r="L173" s="98"/>
      <c r="M173" s="113">
        <v>428</v>
      </c>
      <c r="N173" s="113">
        <v>684165</v>
      </c>
      <c r="O173" s="113"/>
      <c r="P173" s="113"/>
      <c r="Q173" s="113">
        <v>68</v>
      </c>
      <c r="R173" s="113">
        <v>1195508</v>
      </c>
      <c r="S173" s="113"/>
      <c r="T173" s="113"/>
      <c r="U173" s="98"/>
      <c r="V173" s="98"/>
      <c r="W173" s="98"/>
      <c r="X173" s="98"/>
      <c r="Y173" s="98"/>
      <c r="Z173" s="98"/>
      <c r="AA173" s="98"/>
      <c r="AB173" s="98"/>
      <c r="AC173" s="99"/>
      <c r="AD173" s="98"/>
      <c r="AE173" s="98"/>
      <c r="AF173" s="186"/>
    </row>
    <row r="174" spans="1:32" s="73" customFormat="1" ht="15.75">
      <c r="A174" s="623" t="s">
        <v>80</v>
      </c>
      <c r="B174" s="623"/>
      <c r="C174" s="50">
        <f>SUM(C164:C173)</f>
        <v>13866975</v>
      </c>
      <c r="D174" s="50">
        <f aca="true" t="shared" si="14" ref="D174:T174">SUM(D164:D173)</f>
        <v>3379518</v>
      </c>
      <c r="E174" s="50">
        <f t="shared" si="14"/>
        <v>949717</v>
      </c>
      <c r="F174" s="50">
        <f t="shared" si="14"/>
        <v>470466</v>
      </c>
      <c r="G174" s="50">
        <f t="shared" si="14"/>
        <v>719690</v>
      </c>
      <c r="H174" s="50">
        <f t="shared" si="14"/>
        <v>349585</v>
      </c>
      <c r="I174" s="50">
        <f t="shared" si="14"/>
        <v>844143</v>
      </c>
      <c r="J174" s="50"/>
      <c r="K174" s="50"/>
      <c r="L174" s="50"/>
      <c r="M174" s="50">
        <f t="shared" si="14"/>
        <v>2883.8</v>
      </c>
      <c r="N174" s="50">
        <f t="shared" si="14"/>
        <v>4609800</v>
      </c>
      <c r="O174" s="50"/>
      <c r="P174" s="50"/>
      <c r="Q174" s="50">
        <f t="shared" si="14"/>
        <v>3355</v>
      </c>
      <c r="R174" s="50">
        <f t="shared" si="14"/>
        <v>5317134</v>
      </c>
      <c r="S174" s="50">
        <f t="shared" si="14"/>
        <v>535.0999999999999</v>
      </c>
      <c r="T174" s="50">
        <f t="shared" si="14"/>
        <v>560523</v>
      </c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187"/>
    </row>
    <row r="175" spans="1:32" s="73" customFormat="1" ht="15.75">
      <c r="A175" s="624" t="s">
        <v>37</v>
      </c>
      <c r="B175" s="625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65"/>
      <c r="AD175" s="170"/>
      <c r="AE175" s="171"/>
      <c r="AF175" s="187"/>
    </row>
    <row r="176" spans="1:32" ht="15.75">
      <c r="A176" s="48" t="s">
        <v>601</v>
      </c>
      <c r="B176" s="137" t="s">
        <v>292</v>
      </c>
      <c r="C176" s="49">
        <f aca="true" t="shared" si="15" ref="C176:C181">D176+L176+N176+P176+R176+T176+V176+AC176</f>
        <v>2407310</v>
      </c>
      <c r="D176" s="313">
        <f t="shared" si="10"/>
        <v>433427</v>
      </c>
      <c r="E176" s="314"/>
      <c r="F176" s="315">
        <v>64576</v>
      </c>
      <c r="G176" s="315">
        <v>70197</v>
      </c>
      <c r="H176" s="315">
        <v>298654</v>
      </c>
      <c r="I176" s="87"/>
      <c r="J176" s="87"/>
      <c r="K176" s="87"/>
      <c r="L176" s="87"/>
      <c r="M176" s="87">
        <v>871</v>
      </c>
      <c r="N176" s="315">
        <v>867614</v>
      </c>
      <c r="O176" s="87"/>
      <c r="P176" s="87"/>
      <c r="Q176" s="87">
        <v>1838</v>
      </c>
      <c r="R176" s="315">
        <v>1106269</v>
      </c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6"/>
      <c r="AD176" s="87"/>
      <c r="AE176" s="87"/>
      <c r="AF176" s="186"/>
    </row>
    <row r="177" spans="1:32" ht="15.75">
      <c r="A177" s="48" t="s">
        <v>602</v>
      </c>
      <c r="B177" s="65" t="s">
        <v>293</v>
      </c>
      <c r="C177" s="49">
        <f t="shared" si="15"/>
        <v>1607357</v>
      </c>
      <c r="D177" s="49">
        <f t="shared" si="10"/>
        <v>40281</v>
      </c>
      <c r="E177" s="49"/>
      <c r="F177" s="49"/>
      <c r="G177" s="50">
        <v>40281</v>
      </c>
      <c r="H177" s="49"/>
      <c r="I177" s="49"/>
      <c r="J177" s="49"/>
      <c r="K177" s="49"/>
      <c r="L177" s="49"/>
      <c r="M177" s="49">
        <v>1146</v>
      </c>
      <c r="N177" s="50">
        <v>1488153</v>
      </c>
      <c r="O177" s="49"/>
      <c r="P177" s="49"/>
      <c r="Q177" s="49">
        <v>750</v>
      </c>
      <c r="R177" s="50">
        <v>78923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56"/>
      <c r="AD177" s="49"/>
      <c r="AE177" s="49"/>
      <c r="AF177" s="186"/>
    </row>
    <row r="178" spans="1:32" ht="15.75">
      <c r="A178" s="48" t="s">
        <v>603</v>
      </c>
      <c r="B178" s="59" t="s">
        <v>294</v>
      </c>
      <c r="C178" s="49">
        <f t="shared" si="15"/>
        <v>1548053</v>
      </c>
      <c r="D178" s="49">
        <f t="shared" si="10"/>
        <v>445741</v>
      </c>
      <c r="E178" s="49"/>
      <c r="F178" s="313">
        <v>86677</v>
      </c>
      <c r="G178" s="313">
        <v>86677</v>
      </c>
      <c r="H178" s="313">
        <v>272387</v>
      </c>
      <c r="I178" s="49"/>
      <c r="J178" s="49"/>
      <c r="K178" s="49"/>
      <c r="L178" s="49"/>
      <c r="M178" s="49">
        <v>498</v>
      </c>
      <c r="N178" s="313">
        <v>595633</v>
      </c>
      <c r="O178" s="49"/>
      <c r="P178" s="49"/>
      <c r="Q178" s="49">
        <v>503</v>
      </c>
      <c r="R178" s="313">
        <v>479256</v>
      </c>
      <c r="S178" s="49">
        <v>68</v>
      </c>
      <c r="T178" s="313">
        <v>27423</v>
      </c>
      <c r="U178" s="49"/>
      <c r="V178" s="49"/>
      <c r="W178" s="49"/>
      <c r="X178" s="49"/>
      <c r="Y178" s="49"/>
      <c r="Z178" s="49"/>
      <c r="AA178" s="49"/>
      <c r="AB178" s="49"/>
      <c r="AC178" s="56"/>
      <c r="AD178" s="49"/>
      <c r="AE178" s="49"/>
      <c r="AF178" s="186"/>
    </row>
    <row r="179" spans="1:32" ht="15.75">
      <c r="A179" s="48" t="s">
        <v>604</v>
      </c>
      <c r="B179" s="59" t="s">
        <v>295</v>
      </c>
      <c r="C179" s="49">
        <f t="shared" si="15"/>
        <v>618256</v>
      </c>
      <c r="D179" s="49">
        <f t="shared" si="10"/>
        <v>464123</v>
      </c>
      <c r="E179" s="313">
        <v>464123</v>
      </c>
      <c r="F179" s="49"/>
      <c r="G179" s="49"/>
      <c r="H179" s="49"/>
      <c r="I179" s="49"/>
      <c r="J179" s="49"/>
      <c r="K179" s="49"/>
      <c r="L179" s="49"/>
      <c r="M179" s="49"/>
      <c r="N179" s="49"/>
      <c r="O179" s="49">
        <v>684.1</v>
      </c>
      <c r="P179" s="313">
        <v>112332</v>
      </c>
      <c r="Q179" s="49"/>
      <c r="R179" s="49"/>
      <c r="S179" s="49">
        <v>86.1</v>
      </c>
      <c r="T179" s="313">
        <v>41801</v>
      </c>
      <c r="U179" s="49"/>
      <c r="V179" s="49"/>
      <c r="W179" s="49"/>
      <c r="X179" s="49"/>
      <c r="Y179" s="49"/>
      <c r="Z179" s="49"/>
      <c r="AA179" s="49"/>
      <c r="AB179" s="49"/>
      <c r="AC179" s="56"/>
      <c r="AD179" s="49"/>
      <c r="AE179" s="49"/>
      <c r="AF179" s="186"/>
    </row>
    <row r="180" spans="1:32" ht="15.75">
      <c r="A180" s="48" t="s">
        <v>605</v>
      </c>
      <c r="B180" s="65" t="s">
        <v>296</v>
      </c>
      <c r="C180" s="191">
        <f t="shared" si="15"/>
        <v>480689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>
        <v>326</v>
      </c>
      <c r="N180" s="292">
        <v>480689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56"/>
      <c r="AD180" s="49"/>
      <c r="AE180" s="49"/>
      <c r="AF180" s="186"/>
    </row>
    <row r="181" spans="1:32" ht="15.75">
      <c r="A181" s="48" t="s">
        <v>606</v>
      </c>
      <c r="B181" s="114" t="s">
        <v>297</v>
      </c>
      <c r="C181" s="49">
        <f t="shared" si="15"/>
        <v>469869</v>
      </c>
      <c r="D181" s="98"/>
      <c r="E181" s="98"/>
      <c r="F181" s="98"/>
      <c r="G181" s="98"/>
      <c r="H181" s="98"/>
      <c r="I181" s="98"/>
      <c r="J181" s="98"/>
      <c r="K181" s="98"/>
      <c r="L181" s="98"/>
      <c r="M181" s="98">
        <v>326</v>
      </c>
      <c r="N181" s="291">
        <v>469869</v>
      </c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/>
      <c r="AD181" s="98"/>
      <c r="AE181" s="98"/>
      <c r="AF181" s="186"/>
    </row>
    <row r="182" spans="1:32" s="73" customFormat="1" ht="15.75">
      <c r="A182" s="610" t="s">
        <v>81</v>
      </c>
      <c r="B182" s="610"/>
      <c r="C182" s="50">
        <f>SUM(C176:C181)</f>
        <v>7131534</v>
      </c>
      <c r="D182" s="50">
        <f aca="true" t="shared" si="16" ref="D182:T182">SUM(D176:D181)</f>
        <v>1383572</v>
      </c>
      <c r="E182" s="50">
        <f t="shared" si="16"/>
        <v>464123</v>
      </c>
      <c r="F182" s="50">
        <f t="shared" si="16"/>
        <v>151253</v>
      </c>
      <c r="G182" s="50">
        <f t="shared" si="16"/>
        <v>197155</v>
      </c>
      <c r="H182" s="50">
        <f t="shared" si="16"/>
        <v>571041</v>
      </c>
      <c r="I182" s="50"/>
      <c r="J182" s="50"/>
      <c r="K182" s="50"/>
      <c r="L182" s="50"/>
      <c r="M182" s="50">
        <f t="shared" si="16"/>
        <v>3167</v>
      </c>
      <c r="N182" s="50">
        <f t="shared" si="16"/>
        <v>3901958</v>
      </c>
      <c r="O182" s="50">
        <f t="shared" si="16"/>
        <v>684.1</v>
      </c>
      <c r="P182" s="50">
        <f t="shared" si="16"/>
        <v>112332</v>
      </c>
      <c r="Q182" s="50">
        <f t="shared" si="16"/>
        <v>3091</v>
      </c>
      <c r="R182" s="50">
        <f t="shared" si="16"/>
        <v>1664448</v>
      </c>
      <c r="S182" s="50">
        <f t="shared" si="16"/>
        <v>154.1</v>
      </c>
      <c r="T182" s="50">
        <f t="shared" si="16"/>
        <v>69224</v>
      </c>
      <c r="U182" s="50"/>
      <c r="V182" s="50"/>
      <c r="W182" s="50"/>
      <c r="X182" s="50"/>
      <c r="Y182" s="50"/>
      <c r="Z182" s="50"/>
      <c r="AA182" s="50"/>
      <c r="AB182" s="50"/>
      <c r="AC182" s="93"/>
      <c r="AD182" s="50"/>
      <c r="AE182" s="50"/>
      <c r="AF182" s="187"/>
    </row>
    <row r="183" spans="1:32" s="234" customFormat="1" ht="15.75">
      <c r="A183" s="626" t="s">
        <v>38</v>
      </c>
      <c r="B183" s="627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01"/>
      <c r="AD183" s="237"/>
      <c r="AE183" s="238"/>
      <c r="AF183" s="233"/>
    </row>
    <row r="184" spans="1:32" s="232" customFormat="1" ht="15.75">
      <c r="A184" s="48" t="s">
        <v>607</v>
      </c>
      <c r="B184" s="249" t="s">
        <v>299</v>
      </c>
      <c r="C184" s="193">
        <f>D184+L184+N184+P184+R184+T184+V184+AC184</f>
        <v>3341989</v>
      </c>
      <c r="D184" s="207">
        <f t="shared" si="10"/>
        <v>3341989</v>
      </c>
      <c r="E184" s="207"/>
      <c r="F184" s="207">
        <v>884510</v>
      </c>
      <c r="G184" s="207">
        <v>869989</v>
      </c>
      <c r="H184" s="207">
        <v>1587490</v>
      </c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8"/>
      <c r="AD184" s="207"/>
      <c r="AE184" s="207"/>
      <c r="AF184" s="231"/>
    </row>
    <row r="185" spans="1:32" s="232" customFormat="1" ht="15.75">
      <c r="A185" s="48" t="s">
        <v>608</v>
      </c>
      <c r="B185" s="250" t="s">
        <v>975</v>
      </c>
      <c r="C185" s="193">
        <f>D185+L185+N185+P185+R185+T185+V185+AC185</f>
        <v>327228</v>
      </c>
      <c r="D185" s="215"/>
      <c r="E185" s="215"/>
      <c r="F185" s="215"/>
      <c r="G185" s="215"/>
      <c r="H185" s="215"/>
      <c r="I185" s="215"/>
      <c r="J185" s="215"/>
      <c r="K185" s="215"/>
      <c r="L185" s="215"/>
      <c r="M185" s="215">
        <v>303</v>
      </c>
      <c r="N185" s="216">
        <v>327228</v>
      </c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7"/>
      <c r="AD185" s="215"/>
      <c r="AE185" s="215"/>
      <c r="AF185" s="231"/>
    </row>
    <row r="186" spans="1:32" s="234" customFormat="1" ht="15.75">
      <c r="A186" s="611" t="s">
        <v>83</v>
      </c>
      <c r="B186" s="611"/>
      <c r="C186" s="218">
        <f>SUM(C184:C185)</f>
        <v>3669217</v>
      </c>
      <c r="D186" s="218">
        <f aca="true" t="shared" si="17" ref="D186:N186">SUM(D184:D185)</f>
        <v>3341989</v>
      </c>
      <c r="E186" s="218"/>
      <c r="F186" s="218">
        <f t="shared" si="17"/>
        <v>884510</v>
      </c>
      <c r="G186" s="218">
        <f t="shared" si="17"/>
        <v>869989</v>
      </c>
      <c r="H186" s="218">
        <f t="shared" si="17"/>
        <v>1587490</v>
      </c>
      <c r="I186" s="218"/>
      <c r="J186" s="218"/>
      <c r="K186" s="218"/>
      <c r="L186" s="218"/>
      <c r="M186" s="218">
        <f t="shared" si="17"/>
        <v>303</v>
      </c>
      <c r="N186" s="218">
        <f t="shared" si="17"/>
        <v>327228</v>
      </c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9"/>
      <c r="AD186" s="218"/>
      <c r="AE186" s="218"/>
      <c r="AF186" s="233"/>
    </row>
    <row r="187" spans="1:32" s="234" customFormat="1" ht="15.75">
      <c r="A187" s="509" t="s">
        <v>39</v>
      </c>
      <c r="B187" s="251"/>
      <c r="C187" s="237"/>
      <c r="D187" s="237"/>
      <c r="E187" s="237"/>
      <c r="F187" s="237"/>
      <c r="G187" s="237"/>
      <c r="H187" s="237"/>
      <c r="I187" s="237"/>
      <c r="J187" s="237"/>
      <c r="K187" s="252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01"/>
      <c r="AD187" s="237"/>
      <c r="AE187" s="238"/>
      <c r="AF187" s="233"/>
    </row>
    <row r="188" spans="1:32" s="232" customFormat="1" ht="15.75">
      <c r="A188" s="48" t="s">
        <v>609</v>
      </c>
      <c r="B188" s="249" t="s">
        <v>300</v>
      </c>
      <c r="C188" s="193">
        <f>D188+L188+N188+P188+R188+T188+V188+AC188</f>
        <v>1435229</v>
      </c>
      <c r="D188" s="207"/>
      <c r="E188" s="207"/>
      <c r="F188" s="207"/>
      <c r="G188" s="207"/>
      <c r="H188" s="207"/>
      <c r="I188" s="207"/>
      <c r="J188" s="207"/>
      <c r="K188" s="240"/>
      <c r="L188" s="207"/>
      <c r="M188" s="207">
        <v>630</v>
      </c>
      <c r="N188" s="316">
        <v>685264</v>
      </c>
      <c r="O188" s="207"/>
      <c r="P188" s="207"/>
      <c r="Q188" s="207">
        <v>928</v>
      </c>
      <c r="R188" s="316">
        <v>749965</v>
      </c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8"/>
      <c r="AD188" s="207"/>
      <c r="AE188" s="207"/>
      <c r="AF188" s="231"/>
    </row>
    <row r="189" spans="1:32" s="232" customFormat="1" ht="15.75">
      <c r="A189" s="48" t="s">
        <v>1032</v>
      </c>
      <c r="B189" s="230" t="s">
        <v>301</v>
      </c>
      <c r="C189" s="193">
        <f>D189+L189+N189+P189+R189+T189+V189+AC189</f>
        <v>1658272</v>
      </c>
      <c r="D189" s="193"/>
      <c r="E189" s="193"/>
      <c r="F189" s="193"/>
      <c r="G189" s="193"/>
      <c r="H189" s="193"/>
      <c r="I189" s="193"/>
      <c r="J189" s="193"/>
      <c r="K189" s="242"/>
      <c r="L189" s="193"/>
      <c r="M189" s="193">
        <v>1388.7</v>
      </c>
      <c r="N189" s="193">
        <v>1658272</v>
      </c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212"/>
      <c r="AD189" s="193"/>
      <c r="AE189" s="193"/>
      <c r="AF189" s="231"/>
    </row>
    <row r="190" spans="1:32" s="232" customFormat="1" ht="15.75">
      <c r="A190" s="48" t="s">
        <v>1033</v>
      </c>
      <c r="B190" s="230" t="s">
        <v>302</v>
      </c>
      <c r="C190" s="193">
        <f>D190+L190+N190+P190+R190+T190+V190+AC190</f>
        <v>1686852</v>
      </c>
      <c r="D190" s="193"/>
      <c r="E190" s="193"/>
      <c r="F190" s="193"/>
      <c r="G190" s="193"/>
      <c r="H190" s="193"/>
      <c r="I190" s="193"/>
      <c r="J190" s="193"/>
      <c r="K190" s="242"/>
      <c r="L190" s="193"/>
      <c r="M190" s="193">
        <v>1388.7</v>
      </c>
      <c r="N190" s="193">
        <v>1686852</v>
      </c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212"/>
      <c r="AD190" s="193"/>
      <c r="AE190" s="193"/>
      <c r="AF190" s="231"/>
    </row>
    <row r="191" spans="1:32" s="232" customFormat="1" ht="15.75">
      <c r="A191" s="48" t="s">
        <v>610</v>
      </c>
      <c r="B191" s="230" t="s">
        <v>303</v>
      </c>
      <c r="C191" s="193">
        <f>D191+L191+N191+P191+R191+T191+V191+AC191</f>
        <v>753631</v>
      </c>
      <c r="D191" s="193"/>
      <c r="E191" s="193"/>
      <c r="F191" s="193"/>
      <c r="G191" s="193"/>
      <c r="H191" s="193"/>
      <c r="I191" s="193"/>
      <c r="J191" s="193"/>
      <c r="K191" s="242"/>
      <c r="L191" s="193"/>
      <c r="M191" s="193">
        <v>692.1</v>
      </c>
      <c r="N191" s="193">
        <v>753631</v>
      </c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212"/>
      <c r="AD191" s="193"/>
      <c r="AE191" s="193"/>
      <c r="AF191" s="231"/>
    </row>
    <row r="192" spans="1:32" s="232" customFormat="1" ht="15.75">
      <c r="A192" s="48" t="s">
        <v>611</v>
      </c>
      <c r="B192" s="250" t="s">
        <v>304</v>
      </c>
      <c r="C192" s="193">
        <f>D192+L192+N192+P192+R192+T192+V192+AC192</f>
        <v>1800581</v>
      </c>
      <c r="D192" s="215"/>
      <c r="E192" s="215"/>
      <c r="F192" s="215"/>
      <c r="G192" s="215"/>
      <c r="H192" s="215"/>
      <c r="I192" s="215"/>
      <c r="J192" s="215"/>
      <c r="K192" s="244"/>
      <c r="L192" s="215"/>
      <c r="M192" s="215">
        <v>689.58</v>
      </c>
      <c r="N192" s="215">
        <v>766740</v>
      </c>
      <c r="O192" s="215"/>
      <c r="P192" s="215"/>
      <c r="Q192" s="215">
        <v>972.6</v>
      </c>
      <c r="R192" s="215">
        <v>1033841</v>
      </c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7"/>
      <c r="AD192" s="215"/>
      <c r="AE192" s="215"/>
      <c r="AF192" s="231"/>
    </row>
    <row r="193" spans="1:32" s="234" customFormat="1" ht="15.75">
      <c r="A193" s="611" t="s">
        <v>84</v>
      </c>
      <c r="B193" s="611"/>
      <c r="C193" s="218">
        <f>SUM(C188:C192)</f>
        <v>7334565</v>
      </c>
      <c r="D193" s="218"/>
      <c r="E193" s="218"/>
      <c r="F193" s="218"/>
      <c r="G193" s="218"/>
      <c r="H193" s="218"/>
      <c r="I193" s="218"/>
      <c r="J193" s="218"/>
      <c r="K193" s="218"/>
      <c r="L193" s="218"/>
      <c r="M193" s="218">
        <f aca="true" t="shared" si="18" ref="M193:R193">SUM(M188:M192)</f>
        <v>4789.08</v>
      </c>
      <c r="N193" s="218">
        <f t="shared" si="18"/>
        <v>5550759</v>
      </c>
      <c r="O193" s="218"/>
      <c r="P193" s="218"/>
      <c r="Q193" s="218">
        <f t="shared" si="18"/>
        <v>1900.6</v>
      </c>
      <c r="R193" s="218">
        <f t="shared" si="18"/>
        <v>1783806</v>
      </c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9"/>
      <c r="AD193" s="218"/>
      <c r="AE193" s="218"/>
      <c r="AF193" s="233"/>
    </row>
    <row r="194" spans="1:32" s="73" customFormat="1" ht="15.75">
      <c r="A194" s="163" t="s">
        <v>40</v>
      </c>
      <c r="B194" s="172"/>
      <c r="C194" s="170"/>
      <c r="D194" s="170"/>
      <c r="E194" s="170"/>
      <c r="F194" s="170"/>
      <c r="G194" s="170"/>
      <c r="H194" s="170"/>
      <c r="I194" s="170"/>
      <c r="J194" s="170"/>
      <c r="K194" s="172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65"/>
      <c r="AD194" s="170"/>
      <c r="AE194" s="171"/>
      <c r="AF194" s="187"/>
    </row>
    <row r="195" spans="1:66" ht="15.75">
      <c r="A195" s="48" t="s">
        <v>612</v>
      </c>
      <c r="B195" s="446" t="s">
        <v>478</v>
      </c>
      <c r="C195" s="191">
        <f>D195+L195+N195+P195+R195+T195+V195+AC195</f>
        <v>3257345</v>
      </c>
      <c r="D195" s="49"/>
      <c r="E195" s="49"/>
      <c r="F195" s="49"/>
      <c r="G195" s="49"/>
      <c r="H195" s="49"/>
      <c r="I195" s="278"/>
      <c r="J195" s="49"/>
      <c r="K195" s="49"/>
      <c r="L195" s="49"/>
      <c r="M195" s="49">
        <v>1023</v>
      </c>
      <c r="N195" s="49">
        <v>1284288</v>
      </c>
      <c r="O195" s="49"/>
      <c r="P195" s="49"/>
      <c r="Q195" s="49">
        <v>1152</v>
      </c>
      <c r="R195" s="49">
        <v>1854042</v>
      </c>
      <c r="S195" s="49">
        <v>76</v>
      </c>
      <c r="T195" s="191">
        <v>119015</v>
      </c>
      <c r="U195" s="49"/>
      <c r="V195" s="49"/>
      <c r="W195" s="49"/>
      <c r="X195" s="49"/>
      <c r="Y195" s="49"/>
      <c r="Z195" s="49"/>
      <c r="AA195" s="49"/>
      <c r="AB195" s="49"/>
      <c r="AC195" s="56"/>
      <c r="AD195" s="49"/>
      <c r="AE195" s="49"/>
      <c r="AF195" s="186"/>
      <c r="AJ195" s="3" t="s">
        <v>619</v>
      </c>
      <c r="AK195" s="3" t="s">
        <v>478</v>
      </c>
      <c r="AL195" s="344">
        <v>3154186</v>
      </c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>
        <v>1023</v>
      </c>
      <c r="AW195" s="344">
        <v>1240611</v>
      </c>
      <c r="AX195" s="344"/>
      <c r="AY195" s="344"/>
      <c r="AZ195" s="344">
        <v>1152</v>
      </c>
      <c r="BA195" s="344">
        <v>1779598</v>
      </c>
      <c r="BB195" s="344">
        <v>76</v>
      </c>
      <c r="BC195" s="344">
        <v>133977</v>
      </c>
      <c r="BD195" s="344"/>
      <c r="BE195" s="344"/>
      <c r="BF195" s="344"/>
      <c r="BG195" s="344"/>
      <c r="BH195" s="344"/>
      <c r="BI195" s="344"/>
      <c r="BJ195" s="344"/>
      <c r="BK195" s="344"/>
      <c r="BL195" s="344"/>
      <c r="BM195" s="344"/>
      <c r="BN195" s="344"/>
    </row>
    <row r="196" spans="1:66" ht="15.75">
      <c r="A196" s="48" t="s">
        <v>613</v>
      </c>
      <c r="B196" s="446" t="s">
        <v>880</v>
      </c>
      <c r="C196" s="191">
        <f aca="true" t="shared" si="19" ref="C196:C259">D196+L196+N196+P196+R196+T196+V196+AC196</f>
        <v>1476797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>
        <v>1651.1</v>
      </c>
      <c r="N196" s="191">
        <v>1476797</v>
      </c>
      <c r="O196" s="49"/>
      <c r="P196" s="49"/>
      <c r="Q196" s="49"/>
      <c r="R196" s="49"/>
      <c r="S196" s="49"/>
      <c r="T196" s="49"/>
      <c r="U196" s="49"/>
      <c r="V196" s="87"/>
      <c r="W196" s="49"/>
      <c r="X196" s="49"/>
      <c r="Y196" s="49"/>
      <c r="Z196" s="49"/>
      <c r="AA196" s="49"/>
      <c r="AB196" s="49"/>
      <c r="AC196" s="86"/>
      <c r="AD196" s="49"/>
      <c r="AE196" s="49"/>
      <c r="AF196" s="186"/>
      <c r="AJ196" s="3" t="s">
        <v>620</v>
      </c>
      <c r="AK196" s="3" t="s">
        <v>880</v>
      </c>
      <c r="AL196" s="344">
        <v>1419450</v>
      </c>
      <c r="AM196" s="344"/>
      <c r="AN196" s="344"/>
      <c r="AO196" s="344"/>
      <c r="AP196" s="344"/>
      <c r="AQ196" s="344"/>
      <c r="AR196" s="344"/>
      <c r="AS196" s="344"/>
      <c r="AT196" s="344"/>
      <c r="AU196" s="344"/>
      <c r="AV196" s="344">
        <v>1651.1</v>
      </c>
      <c r="AW196" s="344">
        <v>1419450</v>
      </c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  <c r="BI196" s="344"/>
      <c r="BJ196" s="344"/>
      <c r="BK196" s="344"/>
      <c r="BL196" s="344"/>
      <c r="BM196" s="344"/>
      <c r="BN196" s="344"/>
    </row>
    <row r="197" spans="1:66" ht="15.75">
      <c r="A197" s="48" t="s">
        <v>614</v>
      </c>
      <c r="B197" s="446" t="s">
        <v>479</v>
      </c>
      <c r="C197" s="191">
        <f t="shared" si="19"/>
        <v>2697100</v>
      </c>
      <c r="D197" s="49">
        <f aca="true" t="shared" si="20" ref="D197:D259">SUM(E197:J197)</f>
        <v>2697100</v>
      </c>
      <c r="E197" s="49">
        <v>2697100</v>
      </c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87"/>
      <c r="W197" s="49"/>
      <c r="X197" s="49"/>
      <c r="Y197" s="49"/>
      <c r="Z197" s="49"/>
      <c r="AA197" s="49"/>
      <c r="AB197" s="49"/>
      <c r="AC197" s="86"/>
      <c r="AD197" s="49"/>
      <c r="AE197" s="49"/>
      <c r="AF197" s="186"/>
      <c r="AJ197" s="3" t="s">
        <v>621</v>
      </c>
      <c r="AK197" s="3" t="s">
        <v>479</v>
      </c>
      <c r="AL197" s="344">
        <v>2697100</v>
      </c>
      <c r="AM197" s="344">
        <v>2697100</v>
      </c>
      <c r="AN197" s="344">
        <v>2697100</v>
      </c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4"/>
      <c r="BF197" s="344"/>
      <c r="BG197" s="344"/>
      <c r="BH197" s="344"/>
      <c r="BI197" s="344"/>
      <c r="BJ197" s="344"/>
      <c r="BK197" s="344"/>
      <c r="BL197" s="344"/>
      <c r="BM197" s="344"/>
      <c r="BN197" s="344"/>
    </row>
    <row r="198" spans="1:66" ht="15.75">
      <c r="A198" s="48" t="s">
        <v>615</v>
      </c>
      <c r="B198" s="446" t="s">
        <v>881</v>
      </c>
      <c r="C198" s="191">
        <f t="shared" si="19"/>
        <v>320710</v>
      </c>
      <c r="D198" s="49">
        <f t="shared" si="20"/>
        <v>320710</v>
      </c>
      <c r="E198" s="49">
        <v>320710</v>
      </c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87"/>
      <c r="W198" s="49"/>
      <c r="X198" s="49"/>
      <c r="Y198" s="49"/>
      <c r="Z198" s="49"/>
      <c r="AA198" s="49"/>
      <c r="AB198" s="49"/>
      <c r="AC198" s="86"/>
      <c r="AD198" s="49"/>
      <c r="AE198" s="49"/>
      <c r="AF198" s="186"/>
      <c r="AJ198" s="3" t="s">
        <v>622</v>
      </c>
      <c r="AK198" s="3" t="s">
        <v>881</v>
      </c>
      <c r="AL198" s="344">
        <v>332253</v>
      </c>
      <c r="AM198" s="344">
        <v>332253</v>
      </c>
      <c r="AN198" s="344">
        <v>332253</v>
      </c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344"/>
      <c r="BF198" s="344"/>
      <c r="BG198" s="344"/>
      <c r="BH198" s="344"/>
      <c r="BI198" s="344"/>
      <c r="BJ198" s="344"/>
      <c r="BK198" s="344"/>
      <c r="BL198" s="344"/>
      <c r="BM198" s="344"/>
      <c r="BN198" s="344"/>
    </row>
    <row r="199" spans="1:66" ht="15.75">
      <c r="A199" s="48" t="s">
        <v>616</v>
      </c>
      <c r="B199" s="511" t="s">
        <v>882</v>
      </c>
      <c r="C199" s="191">
        <f t="shared" si="19"/>
        <v>3163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87"/>
      <c r="W199" s="49"/>
      <c r="X199" s="49"/>
      <c r="Y199" s="49"/>
      <c r="Z199" s="49"/>
      <c r="AA199" s="49"/>
      <c r="AB199" s="49"/>
      <c r="AC199" s="304">
        <v>3163</v>
      </c>
      <c r="AD199" s="278">
        <v>3163</v>
      </c>
      <c r="AE199" s="49"/>
      <c r="AF199" s="186"/>
      <c r="AJ199" s="3" t="s">
        <v>623</v>
      </c>
      <c r="AK199" s="3" t="s">
        <v>882</v>
      </c>
      <c r="AL199" s="344">
        <v>8000</v>
      </c>
      <c r="AM199" s="344"/>
      <c r="AN199" s="344">
        <v>0</v>
      </c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344"/>
      <c r="BF199" s="344"/>
      <c r="BG199" s="344"/>
      <c r="BH199" s="344"/>
      <c r="BI199" s="344"/>
      <c r="BJ199" s="344"/>
      <c r="BK199" s="344"/>
      <c r="BL199" s="344">
        <v>4000</v>
      </c>
      <c r="BM199" s="344">
        <v>4000</v>
      </c>
      <c r="BN199" s="344"/>
    </row>
    <row r="200" spans="1:66" ht="15.75">
      <c r="A200" s="48" t="s">
        <v>617</v>
      </c>
      <c r="B200" s="446" t="s">
        <v>883</v>
      </c>
      <c r="C200" s="191">
        <f t="shared" si="19"/>
        <v>183179</v>
      </c>
      <c r="D200" s="49">
        <f t="shared" si="20"/>
        <v>183179</v>
      </c>
      <c r="E200" s="49">
        <v>183179</v>
      </c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87"/>
      <c r="W200" s="49"/>
      <c r="X200" s="49"/>
      <c r="Y200" s="49"/>
      <c r="Z200" s="49"/>
      <c r="AA200" s="49"/>
      <c r="AB200" s="49"/>
      <c r="AC200" s="86"/>
      <c r="AD200" s="49"/>
      <c r="AE200" s="49"/>
      <c r="AF200" s="186"/>
      <c r="AJ200" s="3" t="s">
        <v>624</v>
      </c>
      <c r="AK200" s="3" t="s">
        <v>883</v>
      </c>
      <c r="AL200" s="344">
        <v>188815</v>
      </c>
      <c r="AM200" s="344">
        <v>188815</v>
      </c>
      <c r="AN200" s="344">
        <v>188815</v>
      </c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344"/>
      <c r="BE200" s="344"/>
      <c r="BF200" s="344"/>
      <c r="BG200" s="344"/>
      <c r="BH200" s="344"/>
      <c r="BI200" s="344"/>
      <c r="BJ200" s="344"/>
      <c r="BK200" s="344"/>
      <c r="BL200" s="344"/>
      <c r="BM200" s="344"/>
      <c r="BN200" s="344"/>
    </row>
    <row r="201" spans="1:66" ht="15.75">
      <c r="A201" s="48" t="s">
        <v>618</v>
      </c>
      <c r="B201" s="446" t="s">
        <v>884</v>
      </c>
      <c r="C201" s="191">
        <f t="shared" si="19"/>
        <v>202754</v>
      </c>
      <c r="D201" s="49">
        <f t="shared" si="20"/>
        <v>202754</v>
      </c>
      <c r="E201" s="49">
        <v>202754</v>
      </c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87"/>
      <c r="W201" s="49"/>
      <c r="X201" s="49"/>
      <c r="Y201" s="49"/>
      <c r="Z201" s="49"/>
      <c r="AA201" s="49"/>
      <c r="AB201" s="49"/>
      <c r="AC201" s="86"/>
      <c r="AD201" s="49"/>
      <c r="AE201" s="49"/>
      <c r="AF201" s="186"/>
      <c r="AJ201" s="3" t="s">
        <v>625</v>
      </c>
      <c r="AK201" s="3" t="s">
        <v>884</v>
      </c>
      <c r="AL201" s="344">
        <v>214297</v>
      </c>
      <c r="AM201" s="344">
        <v>214297</v>
      </c>
      <c r="AN201" s="344">
        <v>214297</v>
      </c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  <c r="BI201" s="344"/>
      <c r="BJ201" s="344"/>
      <c r="BK201" s="344"/>
      <c r="BL201" s="344"/>
      <c r="BM201" s="344"/>
      <c r="BN201" s="344"/>
    </row>
    <row r="202" spans="1:66" ht="15.75">
      <c r="A202" s="48" t="s">
        <v>619</v>
      </c>
      <c r="B202" s="446" t="s">
        <v>305</v>
      </c>
      <c r="C202" s="191">
        <f t="shared" si="19"/>
        <v>2207993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>
        <v>1632</v>
      </c>
      <c r="N202" s="49">
        <v>2207993</v>
      </c>
      <c r="O202" s="49"/>
      <c r="P202" s="49"/>
      <c r="Q202" s="49"/>
      <c r="R202" s="49"/>
      <c r="S202" s="49"/>
      <c r="T202" s="49"/>
      <c r="U202" s="49"/>
      <c r="V202" s="87"/>
      <c r="W202" s="49"/>
      <c r="X202" s="49"/>
      <c r="Y202" s="49"/>
      <c r="Z202" s="49"/>
      <c r="AA202" s="49"/>
      <c r="AB202" s="49"/>
      <c r="AC202" s="86"/>
      <c r="AD202" s="49"/>
      <c r="AE202" s="49"/>
      <c r="AF202" s="186"/>
      <c r="AJ202" s="3" t="s">
        <v>626</v>
      </c>
      <c r="AK202" s="3" t="s">
        <v>305</v>
      </c>
      <c r="AL202" s="344">
        <v>1594050</v>
      </c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>
        <v>1632</v>
      </c>
      <c r="AW202" s="344">
        <v>1594050</v>
      </c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  <c r="BI202" s="344"/>
      <c r="BJ202" s="344"/>
      <c r="BK202" s="344"/>
      <c r="BL202" s="344"/>
      <c r="BM202" s="344"/>
      <c r="BN202" s="344"/>
    </row>
    <row r="203" spans="1:66" ht="15.75">
      <c r="A203" s="48" t="s">
        <v>620</v>
      </c>
      <c r="B203" s="446" t="s">
        <v>1021</v>
      </c>
      <c r="C203" s="191">
        <f t="shared" si="19"/>
        <v>3918816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278">
        <v>3614</v>
      </c>
      <c r="N203" s="278">
        <v>3918816</v>
      </c>
      <c r="O203" s="49"/>
      <c r="P203" s="49"/>
      <c r="Q203" s="49"/>
      <c r="R203" s="49"/>
      <c r="S203" s="49"/>
      <c r="T203" s="49"/>
      <c r="U203" s="49"/>
      <c r="V203" s="87"/>
      <c r="W203" s="49"/>
      <c r="X203" s="49"/>
      <c r="Y203" s="49"/>
      <c r="Z203" s="49"/>
      <c r="AA203" s="49"/>
      <c r="AB203" s="49"/>
      <c r="AC203" s="86"/>
      <c r="AD203" s="49"/>
      <c r="AE203" s="49"/>
      <c r="AF203" s="186"/>
      <c r="AJ203" s="3" t="s">
        <v>627</v>
      </c>
      <c r="AK203" s="3" t="s">
        <v>480</v>
      </c>
      <c r="AL203" s="344">
        <v>2350601</v>
      </c>
      <c r="AM203" s="344">
        <v>2350601</v>
      </c>
      <c r="AN203" s="344">
        <v>2350601</v>
      </c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</row>
    <row r="204" spans="1:66" ht="15.75">
      <c r="A204" s="48" t="s">
        <v>621</v>
      </c>
      <c r="B204" s="446" t="s">
        <v>480</v>
      </c>
      <c r="C204" s="191">
        <f t="shared" si="19"/>
        <v>2368155</v>
      </c>
      <c r="D204" s="49">
        <f t="shared" si="20"/>
        <v>2368155</v>
      </c>
      <c r="E204" s="49">
        <v>2368155</v>
      </c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87"/>
      <c r="W204" s="49"/>
      <c r="X204" s="49"/>
      <c r="Y204" s="49"/>
      <c r="Z204" s="49"/>
      <c r="AA204" s="49"/>
      <c r="AB204" s="49"/>
      <c r="AC204" s="86"/>
      <c r="AD204" s="49"/>
      <c r="AE204" s="49"/>
      <c r="AF204" s="186"/>
      <c r="AJ204" s="3" t="s">
        <v>628</v>
      </c>
      <c r="AK204" s="3" t="s">
        <v>481</v>
      </c>
      <c r="AL204" s="344">
        <v>496265</v>
      </c>
      <c r="AM204" s="344">
        <v>496265</v>
      </c>
      <c r="AN204" s="344">
        <v>496265</v>
      </c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</row>
    <row r="205" spans="1:66" ht="15.75">
      <c r="A205" s="48" t="s">
        <v>622</v>
      </c>
      <c r="B205" s="446" t="s">
        <v>481</v>
      </c>
      <c r="C205" s="191">
        <f t="shared" si="19"/>
        <v>668321</v>
      </c>
      <c r="D205" s="49">
        <f t="shared" si="20"/>
        <v>668321</v>
      </c>
      <c r="E205" s="49">
        <v>668321</v>
      </c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87"/>
      <c r="W205" s="49"/>
      <c r="X205" s="49"/>
      <c r="Y205" s="49"/>
      <c r="Z205" s="49"/>
      <c r="AA205" s="49"/>
      <c r="AB205" s="49"/>
      <c r="AC205" s="86"/>
      <c r="AD205" s="49"/>
      <c r="AE205" s="49"/>
      <c r="AF205" s="186"/>
      <c r="AJ205" s="3" t="s">
        <v>629</v>
      </c>
      <c r="AK205" s="3" t="s">
        <v>482</v>
      </c>
      <c r="AL205" s="344">
        <v>2160000</v>
      </c>
      <c r="AM205" s="344">
        <v>2160000</v>
      </c>
      <c r="AN205" s="344"/>
      <c r="AO205" s="344"/>
      <c r="AP205" s="344"/>
      <c r="AQ205" s="344">
        <v>2160000</v>
      </c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</row>
    <row r="206" spans="1:66" ht="15.75">
      <c r="A206" s="48" t="s">
        <v>623</v>
      </c>
      <c r="B206" s="446" t="s">
        <v>482</v>
      </c>
      <c r="C206" s="191">
        <f t="shared" si="19"/>
        <v>1915964</v>
      </c>
      <c r="D206" s="49">
        <f t="shared" si="20"/>
        <v>1915964</v>
      </c>
      <c r="E206" s="49"/>
      <c r="F206" s="49"/>
      <c r="G206" s="49"/>
      <c r="H206" s="49">
        <v>1915964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87"/>
      <c r="W206" s="49"/>
      <c r="X206" s="49"/>
      <c r="Y206" s="49"/>
      <c r="Z206" s="49"/>
      <c r="AA206" s="49"/>
      <c r="AB206" s="49"/>
      <c r="AC206" s="86"/>
      <c r="AD206" s="49"/>
      <c r="AE206" s="49"/>
      <c r="AF206" s="186"/>
      <c r="AJ206" s="3" t="s">
        <v>630</v>
      </c>
      <c r="AK206" s="3" t="s">
        <v>483</v>
      </c>
      <c r="AL206" s="344">
        <v>2000000</v>
      </c>
      <c r="AM206" s="344">
        <v>2000000</v>
      </c>
      <c r="AN206" s="344"/>
      <c r="AO206" s="344">
        <v>1000000</v>
      </c>
      <c r="AP206" s="344">
        <v>1000000</v>
      </c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</row>
    <row r="207" spans="1:66" ht="15.75">
      <c r="A207" s="48" t="s">
        <v>624</v>
      </c>
      <c r="B207" s="446" t="s">
        <v>483</v>
      </c>
      <c r="C207" s="191">
        <f t="shared" si="19"/>
        <v>1548968</v>
      </c>
      <c r="D207" s="49">
        <f t="shared" si="20"/>
        <v>1548968</v>
      </c>
      <c r="E207" s="49"/>
      <c r="F207" s="49">
        <v>919469</v>
      </c>
      <c r="G207" s="49">
        <v>629499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87"/>
      <c r="W207" s="49"/>
      <c r="X207" s="49"/>
      <c r="Y207" s="49"/>
      <c r="Z207" s="49"/>
      <c r="AA207" s="49"/>
      <c r="AB207" s="49"/>
      <c r="AC207" s="86"/>
      <c r="AD207" s="49"/>
      <c r="AE207" s="49"/>
      <c r="AF207" s="186"/>
      <c r="AJ207" s="3" t="s">
        <v>631</v>
      </c>
      <c r="AK207" s="3" t="s">
        <v>484</v>
      </c>
      <c r="AL207" s="344">
        <v>543255</v>
      </c>
      <c r="AM207" s="344"/>
      <c r="AN207" s="344"/>
      <c r="AO207" s="344"/>
      <c r="AP207" s="344"/>
      <c r="AQ207" s="344"/>
      <c r="AR207" s="344"/>
      <c r="AS207" s="344"/>
      <c r="AT207" s="344"/>
      <c r="AU207" s="344"/>
      <c r="AV207" s="344">
        <v>540</v>
      </c>
      <c r="AW207" s="344">
        <v>543255</v>
      </c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</row>
    <row r="208" spans="1:66" ht="15.75">
      <c r="A208" s="48" t="s">
        <v>625</v>
      </c>
      <c r="B208" s="446" t="s">
        <v>484</v>
      </c>
      <c r="C208" s="191">
        <f t="shared" si="19"/>
        <v>541706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>
        <v>540</v>
      </c>
      <c r="N208" s="191">
        <v>541706</v>
      </c>
      <c r="O208" s="49"/>
      <c r="P208" s="49"/>
      <c r="Q208" s="49"/>
      <c r="R208" s="49"/>
      <c r="S208" s="49"/>
      <c r="T208" s="49"/>
      <c r="U208" s="49"/>
      <c r="V208" s="87"/>
      <c r="W208" s="49"/>
      <c r="X208" s="49"/>
      <c r="Y208" s="49"/>
      <c r="Z208" s="49"/>
      <c r="AA208" s="49"/>
      <c r="AB208" s="49"/>
      <c r="AC208" s="86"/>
      <c r="AD208" s="49"/>
      <c r="AE208" s="49"/>
      <c r="AF208" s="186"/>
      <c r="AJ208" s="3" t="s">
        <v>632</v>
      </c>
      <c r="AK208" s="3" t="s">
        <v>306</v>
      </c>
      <c r="AL208" s="344">
        <v>1508363</v>
      </c>
      <c r="AM208" s="344"/>
      <c r="AN208" s="344"/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>
        <v>446</v>
      </c>
      <c r="BA208" s="344">
        <v>1508363</v>
      </c>
      <c r="BB208" s="344"/>
      <c r="BC208" s="344"/>
      <c r="BD208" s="344"/>
      <c r="BE208" s="344"/>
      <c r="BF208" s="344"/>
      <c r="BG208" s="344"/>
      <c r="BH208" s="344"/>
      <c r="BI208" s="344"/>
      <c r="BJ208" s="344"/>
      <c r="BK208" s="344"/>
      <c r="BL208" s="344"/>
      <c r="BM208" s="344"/>
      <c r="BN208" s="344"/>
    </row>
    <row r="209" spans="1:66" ht="15.75">
      <c r="A209" s="48" t="s">
        <v>626</v>
      </c>
      <c r="B209" s="446" t="s">
        <v>306</v>
      </c>
      <c r="C209" s="191">
        <f t="shared" si="19"/>
        <v>1650408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>
        <v>446</v>
      </c>
      <c r="R209" s="49">
        <v>1650408</v>
      </c>
      <c r="S209" s="49"/>
      <c r="T209" s="49"/>
      <c r="U209" s="49"/>
      <c r="V209" s="87"/>
      <c r="W209" s="49"/>
      <c r="X209" s="49"/>
      <c r="Y209" s="49"/>
      <c r="Z209" s="49"/>
      <c r="AA209" s="49"/>
      <c r="AB209" s="49"/>
      <c r="AC209" s="86"/>
      <c r="AD209" s="49"/>
      <c r="AE209" s="49"/>
      <c r="AF209" s="186"/>
      <c r="AJ209" s="3" t="s">
        <v>633</v>
      </c>
      <c r="AK209" s="3" t="s">
        <v>885</v>
      </c>
      <c r="AL209" s="344">
        <v>579384</v>
      </c>
      <c r="AM209" s="344">
        <v>579384</v>
      </c>
      <c r="AN209" s="344"/>
      <c r="AO209" s="344">
        <v>355235</v>
      </c>
      <c r="AP209" s="344">
        <v>224149</v>
      </c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</row>
    <row r="210" spans="1:66" ht="15.75">
      <c r="A210" s="48" t="s">
        <v>627</v>
      </c>
      <c r="B210" s="446" t="s">
        <v>885</v>
      </c>
      <c r="C210" s="191">
        <f t="shared" si="19"/>
        <v>1258324</v>
      </c>
      <c r="D210" s="49">
        <f t="shared" si="20"/>
        <v>1258324</v>
      </c>
      <c r="E210" s="49"/>
      <c r="F210" s="49">
        <v>629162</v>
      </c>
      <c r="G210" s="49">
        <v>629162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87"/>
      <c r="W210" s="49"/>
      <c r="X210" s="49"/>
      <c r="Y210" s="49"/>
      <c r="Z210" s="49"/>
      <c r="AA210" s="49"/>
      <c r="AB210" s="49"/>
      <c r="AC210" s="86"/>
      <c r="AD210" s="49"/>
      <c r="AE210" s="49"/>
      <c r="AF210" s="186"/>
      <c r="AJ210" s="3" t="s">
        <v>634</v>
      </c>
      <c r="AK210" s="3" t="s">
        <v>485</v>
      </c>
      <c r="AL210" s="344">
        <v>3100000</v>
      </c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344">
        <v>1350.7</v>
      </c>
      <c r="AW210" s="344">
        <v>3100000</v>
      </c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</row>
    <row r="211" spans="1:66" ht="15.75">
      <c r="A211" s="48" t="s">
        <v>628</v>
      </c>
      <c r="B211" s="446" t="s">
        <v>485</v>
      </c>
      <c r="C211" s="191">
        <f t="shared" si="19"/>
        <v>2190726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>
        <v>1350.7</v>
      </c>
      <c r="N211" s="49">
        <v>2190726</v>
      </c>
      <c r="O211" s="49"/>
      <c r="P211" s="49"/>
      <c r="Q211" s="49"/>
      <c r="R211" s="49"/>
      <c r="S211" s="49"/>
      <c r="T211" s="49"/>
      <c r="U211" s="49"/>
      <c r="V211" s="87"/>
      <c r="W211" s="49"/>
      <c r="X211" s="49"/>
      <c r="Y211" s="49"/>
      <c r="Z211" s="49"/>
      <c r="AA211" s="49"/>
      <c r="AB211" s="49"/>
      <c r="AC211" s="86"/>
      <c r="AD211" s="49"/>
      <c r="AE211" s="49"/>
      <c r="AF211" s="186"/>
      <c r="AJ211" s="3" t="s">
        <v>635</v>
      </c>
      <c r="AK211" s="3" t="s">
        <v>486</v>
      </c>
      <c r="AL211" s="344">
        <v>806059</v>
      </c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>
        <v>960</v>
      </c>
      <c r="AW211" s="344">
        <v>806059</v>
      </c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</row>
    <row r="212" spans="1:66" ht="15.75">
      <c r="A212" s="48" t="s">
        <v>629</v>
      </c>
      <c r="B212" s="446" t="s">
        <v>486</v>
      </c>
      <c r="C212" s="191">
        <f t="shared" si="19"/>
        <v>892262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>
        <v>960</v>
      </c>
      <c r="N212" s="49">
        <v>892262</v>
      </c>
      <c r="O212" s="49"/>
      <c r="P212" s="49"/>
      <c r="Q212" s="49"/>
      <c r="R212" s="49"/>
      <c r="S212" s="49"/>
      <c r="T212" s="49"/>
      <c r="U212" s="49"/>
      <c r="V212" s="87"/>
      <c r="W212" s="49"/>
      <c r="X212" s="49"/>
      <c r="Y212" s="49"/>
      <c r="Z212" s="49"/>
      <c r="AA212" s="49"/>
      <c r="AB212" s="49"/>
      <c r="AC212" s="86"/>
      <c r="AD212" s="49"/>
      <c r="AE212" s="49"/>
      <c r="AF212" s="186"/>
      <c r="AJ212" s="3" t="s">
        <v>636</v>
      </c>
      <c r="AK212" s="3" t="s">
        <v>307</v>
      </c>
      <c r="AL212" s="344">
        <v>2396021</v>
      </c>
      <c r="AM212" s="344"/>
      <c r="AN212" s="344"/>
      <c r="AO212" s="344"/>
      <c r="AP212" s="344"/>
      <c r="AQ212" s="344"/>
      <c r="AR212" s="344"/>
      <c r="AS212" s="344"/>
      <c r="AT212" s="344"/>
      <c r="AU212" s="344"/>
      <c r="AV212" s="344">
        <v>960</v>
      </c>
      <c r="AW212" s="344">
        <v>897650</v>
      </c>
      <c r="AX212" s="344"/>
      <c r="AY212" s="344"/>
      <c r="AZ212" s="344">
        <v>2636</v>
      </c>
      <c r="BA212" s="344">
        <v>1498371</v>
      </c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</row>
    <row r="213" spans="1:66" ht="15.75">
      <c r="A213" s="48" t="s">
        <v>630</v>
      </c>
      <c r="B213" s="446" t="s">
        <v>307</v>
      </c>
      <c r="C213" s="191">
        <f t="shared" si="19"/>
        <v>1742322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>
        <v>960</v>
      </c>
      <c r="N213" s="49">
        <v>899588</v>
      </c>
      <c r="O213" s="49"/>
      <c r="P213" s="49"/>
      <c r="Q213" s="49">
        <v>2636</v>
      </c>
      <c r="R213" s="49">
        <v>842734</v>
      </c>
      <c r="S213" s="49"/>
      <c r="T213" s="49"/>
      <c r="U213" s="49"/>
      <c r="V213" s="87"/>
      <c r="W213" s="49"/>
      <c r="X213" s="49"/>
      <c r="Y213" s="49"/>
      <c r="Z213" s="49"/>
      <c r="AA213" s="49"/>
      <c r="AB213" s="49"/>
      <c r="AC213" s="86"/>
      <c r="AD213" s="49"/>
      <c r="AE213" s="49"/>
      <c r="AF213" s="186"/>
      <c r="AJ213" s="3" t="s">
        <v>637</v>
      </c>
      <c r="AK213" s="3" t="s">
        <v>487</v>
      </c>
      <c r="AL213" s="344">
        <v>556914</v>
      </c>
      <c r="AM213" s="344">
        <v>556914</v>
      </c>
      <c r="AN213" s="344">
        <v>556914</v>
      </c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</row>
    <row r="214" spans="1:66" ht="15.75">
      <c r="A214" s="48" t="s">
        <v>631</v>
      </c>
      <c r="B214" s="446" t="s">
        <v>487</v>
      </c>
      <c r="C214" s="191">
        <f t="shared" si="19"/>
        <v>550060</v>
      </c>
      <c r="D214" s="49">
        <f t="shared" si="20"/>
        <v>550060</v>
      </c>
      <c r="E214" s="49">
        <v>550060</v>
      </c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87"/>
      <c r="W214" s="49"/>
      <c r="X214" s="49"/>
      <c r="Y214" s="49"/>
      <c r="Z214" s="49"/>
      <c r="AA214" s="49"/>
      <c r="AB214" s="49"/>
      <c r="AC214" s="86"/>
      <c r="AD214" s="49"/>
      <c r="AE214" s="49"/>
      <c r="AF214" s="186"/>
      <c r="AJ214" s="3" t="s">
        <v>638</v>
      </c>
      <c r="AK214" s="3" t="s">
        <v>488</v>
      </c>
      <c r="AL214" s="344">
        <v>1540873.2</v>
      </c>
      <c r="AM214" s="344">
        <v>1540873.2</v>
      </c>
      <c r="AN214" s="344">
        <v>1169553</v>
      </c>
      <c r="AO214" s="344">
        <v>197374.9</v>
      </c>
      <c r="AP214" s="344">
        <v>173945.3</v>
      </c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</row>
    <row r="215" spans="1:66" ht="15.75">
      <c r="A215" s="48" t="s">
        <v>632</v>
      </c>
      <c r="B215" s="446" t="s">
        <v>488</v>
      </c>
      <c r="C215" s="191">
        <f t="shared" si="19"/>
        <v>1662383</v>
      </c>
      <c r="D215" s="49">
        <f t="shared" si="20"/>
        <v>1662383</v>
      </c>
      <c r="E215" s="49">
        <v>1151159</v>
      </c>
      <c r="F215" s="49">
        <v>261224</v>
      </c>
      <c r="G215" s="49">
        <v>250000</v>
      </c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87"/>
      <c r="W215" s="49"/>
      <c r="X215" s="49"/>
      <c r="Y215" s="49"/>
      <c r="Z215" s="49"/>
      <c r="AA215" s="49"/>
      <c r="AB215" s="49"/>
      <c r="AC215" s="86"/>
      <c r="AD215" s="49"/>
      <c r="AE215" s="49"/>
      <c r="AF215" s="186"/>
      <c r="AJ215" s="3" t="s">
        <v>639</v>
      </c>
      <c r="AK215" s="3" t="s">
        <v>886</v>
      </c>
      <c r="AL215" s="344">
        <v>4821968</v>
      </c>
      <c r="AM215" s="344">
        <v>3126872</v>
      </c>
      <c r="AN215" s="344"/>
      <c r="AO215" s="344"/>
      <c r="AP215" s="344"/>
      <c r="AQ215" s="344">
        <v>3126872</v>
      </c>
      <c r="AR215" s="344"/>
      <c r="AS215" s="344"/>
      <c r="AT215" s="344"/>
      <c r="AU215" s="344"/>
      <c r="AV215" s="344">
        <v>1898</v>
      </c>
      <c r="AW215" s="344">
        <v>1695096</v>
      </c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</row>
    <row r="216" spans="1:66" ht="15.75">
      <c r="A216" s="48" t="s">
        <v>633</v>
      </c>
      <c r="B216" s="446" t="s">
        <v>886</v>
      </c>
      <c r="C216" s="191">
        <f t="shared" si="19"/>
        <v>4434529</v>
      </c>
      <c r="D216" s="49">
        <f t="shared" si="20"/>
        <v>2820377</v>
      </c>
      <c r="E216" s="62"/>
      <c r="F216" s="62"/>
      <c r="G216" s="62"/>
      <c r="H216" s="191">
        <v>2820377</v>
      </c>
      <c r="I216" s="62"/>
      <c r="J216" s="49"/>
      <c r="K216" s="49"/>
      <c r="L216" s="49"/>
      <c r="M216" s="49">
        <v>1898</v>
      </c>
      <c r="N216" s="191">
        <v>1614152</v>
      </c>
      <c r="O216" s="49"/>
      <c r="P216" s="49"/>
      <c r="Q216" s="49"/>
      <c r="R216" s="49"/>
      <c r="S216" s="49"/>
      <c r="T216" s="49"/>
      <c r="U216" s="49"/>
      <c r="V216" s="87"/>
      <c r="W216" s="49"/>
      <c r="X216" s="49"/>
      <c r="Y216" s="49"/>
      <c r="Z216" s="49"/>
      <c r="AA216" s="49"/>
      <c r="AB216" s="49"/>
      <c r="AC216" s="86"/>
      <c r="AD216" s="49"/>
      <c r="AE216" s="49"/>
      <c r="AF216" s="186"/>
      <c r="AJ216" s="3" t="s">
        <v>640</v>
      </c>
      <c r="AK216" s="3" t="s">
        <v>308</v>
      </c>
      <c r="AL216" s="344">
        <v>4133050</v>
      </c>
      <c r="AM216" s="344">
        <v>3127503</v>
      </c>
      <c r="AN216" s="344"/>
      <c r="AO216" s="344"/>
      <c r="AP216" s="344"/>
      <c r="AQ216" s="344">
        <v>3127503</v>
      </c>
      <c r="AR216" s="344"/>
      <c r="AS216" s="344"/>
      <c r="AT216" s="344"/>
      <c r="AU216" s="344"/>
      <c r="AV216" s="344">
        <v>5100</v>
      </c>
      <c r="AW216" s="344">
        <v>1005547</v>
      </c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</row>
    <row r="217" spans="1:66" ht="15.75">
      <c r="A217" s="48" t="s">
        <v>634</v>
      </c>
      <c r="B217" s="446" t="s">
        <v>308</v>
      </c>
      <c r="C217" s="191">
        <f t="shared" si="19"/>
        <v>3998646</v>
      </c>
      <c r="D217" s="49">
        <f t="shared" si="20"/>
        <v>3125198</v>
      </c>
      <c r="E217" s="49"/>
      <c r="F217" s="49"/>
      <c r="G217" s="49"/>
      <c r="H217" s="49">
        <v>3125198</v>
      </c>
      <c r="I217" s="49"/>
      <c r="J217" s="49"/>
      <c r="K217" s="49"/>
      <c r="L217" s="49"/>
      <c r="M217" s="49">
        <v>854</v>
      </c>
      <c r="N217" s="292">
        <v>873448</v>
      </c>
      <c r="O217" s="49"/>
      <c r="P217" s="49"/>
      <c r="Q217" s="49"/>
      <c r="R217" s="49"/>
      <c r="S217" s="49"/>
      <c r="T217" s="49"/>
      <c r="U217" s="49"/>
      <c r="V217" s="87"/>
      <c r="W217" s="49"/>
      <c r="X217" s="49"/>
      <c r="Y217" s="49"/>
      <c r="Z217" s="49"/>
      <c r="AA217" s="49"/>
      <c r="AB217" s="49"/>
      <c r="AC217" s="86"/>
      <c r="AD217" s="49"/>
      <c r="AE217" s="49"/>
      <c r="AF217" s="186"/>
      <c r="AJ217" s="3" t="s">
        <v>641</v>
      </c>
      <c r="AK217" s="3" t="s">
        <v>489</v>
      </c>
      <c r="AL217" s="344">
        <v>1687900</v>
      </c>
      <c r="AM217" s="344">
        <v>1687900</v>
      </c>
      <c r="AN217" s="344">
        <v>1687900</v>
      </c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</row>
    <row r="218" spans="1:66" ht="15.75">
      <c r="A218" s="48" t="s">
        <v>635</v>
      </c>
      <c r="B218" s="446" t="s">
        <v>489</v>
      </c>
      <c r="C218" s="191">
        <f t="shared" si="19"/>
        <v>1894976</v>
      </c>
      <c r="D218" s="49">
        <f t="shared" si="20"/>
        <v>1894976</v>
      </c>
      <c r="E218" s="49">
        <v>1894976</v>
      </c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87"/>
      <c r="W218" s="49"/>
      <c r="X218" s="49"/>
      <c r="Y218" s="49"/>
      <c r="Z218" s="49"/>
      <c r="AA218" s="49"/>
      <c r="AB218" s="49"/>
      <c r="AC218" s="86"/>
      <c r="AD218" s="49"/>
      <c r="AE218" s="49"/>
      <c r="AF218" s="186"/>
      <c r="AJ218" s="3" t="s">
        <v>642</v>
      </c>
      <c r="AK218" s="3" t="s">
        <v>490</v>
      </c>
      <c r="AL218" s="344">
        <v>1259849</v>
      </c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344">
        <v>1410.63</v>
      </c>
      <c r="AW218" s="344">
        <v>1259849</v>
      </c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</row>
    <row r="219" spans="1:66" ht="15.75">
      <c r="A219" s="48" t="s">
        <v>636</v>
      </c>
      <c r="B219" s="446" t="s">
        <v>490</v>
      </c>
      <c r="C219" s="191">
        <f t="shared" si="19"/>
        <v>1295874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278">
        <v>1410.63</v>
      </c>
      <c r="N219" s="278">
        <v>1295874</v>
      </c>
      <c r="O219" s="49"/>
      <c r="P219" s="49"/>
      <c r="Q219" s="49"/>
      <c r="R219" s="49"/>
      <c r="S219" s="49"/>
      <c r="T219" s="49"/>
      <c r="U219" s="49"/>
      <c r="V219" s="87"/>
      <c r="W219" s="49"/>
      <c r="X219" s="49"/>
      <c r="Y219" s="49"/>
      <c r="Z219" s="49"/>
      <c r="AA219" s="49"/>
      <c r="AB219" s="49"/>
      <c r="AC219" s="86"/>
      <c r="AD219" s="49"/>
      <c r="AE219" s="49"/>
      <c r="AF219" s="186"/>
      <c r="AJ219" s="3" t="s">
        <v>643</v>
      </c>
      <c r="AK219" s="3" t="s">
        <v>491</v>
      </c>
      <c r="AL219" s="344">
        <v>1840996</v>
      </c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>
        <v>1412.32</v>
      </c>
      <c r="AW219" s="344">
        <v>1840996</v>
      </c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</row>
    <row r="220" spans="1:66" ht="15.75">
      <c r="A220" s="48" t="s">
        <v>637</v>
      </c>
      <c r="B220" s="446" t="s">
        <v>491</v>
      </c>
      <c r="C220" s="191">
        <f t="shared" si="19"/>
        <v>1602104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>
        <v>1412.32</v>
      </c>
      <c r="N220" s="191">
        <v>1602104</v>
      </c>
      <c r="O220" s="49"/>
      <c r="P220" s="49"/>
      <c r="Q220" s="49"/>
      <c r="R220" s="49"/>
      <c r="S220" s="49"/>
      <c r="T220" s="49"/>
      <c r="U220" s="49"/>
      <c r="V220" s="87"/>
      <c r="W220" s="49"/>
      <c r="X220" s="49"/>
      <c r="Y220" s="49"/>
      <c r="Z220" s="49"/>
      <c r="AA220" s="49"/>
      <c r="AB220" s="49"/>
      <c r="AC220" s="86"/>
      <c r="AD220" s="49"/>
      <c r="AE220" s="49"/>
      <c r="AF220" s="186"/>
      <c r="AJ220" s="3" t="s">
        <v>644</v>
      </c>
      <c r="AK220" s="3" t="s">
        <v>309</v>
      </c>
      <c r="AL220" s="344">
        <v>1169046</v>
      </c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>
        <v>1651.8</v>
      </c>
      <c r="BA220" s="344">
        <v>1169046</v>
      </c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</row>
    <row r="221" spans="1:66" ht="15.75">
      <c r="A221" s="48" t="s">
        <v>638</v>
      </c>
      <c r="B221" s="446" t="s">
        <v>309</v>
      </c>
      <c r="C221" s="191">
        <f t="shared" si="19"/>
        <v>1169223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>
        <v>1651.8</v>
      </c>
      <c r="R221" s="49">
        <v>1169223</v>
      </c>
      <c r="S221" s="49"/>
      <c r="T221" s="49"/>
      <c r="U221" s="49"/>
      <c r="V221" s="87"/>
      <c r="W221" s="49"/>
      <c r="X221" s="49"/>
      <c r="Y221" s="49"/>
      <c r="Z221" s="49"/>
      <c r="AA221" s="49"/>
      <c r="AB221" s="49"/>
      <c r="AC221" s="86"/>
      <c r="AD221" s="49"/>
      <c r="AE221" s="49"/>
      <c r="AF221" s="186"/>
      <c r="AJ221" s="3" t="s">
        <v>645</v>
      </c>
      <c r="AK221" s="3" t="s">
        <v>310</v>
      </c>
      <c r="AL221" s="344">
        <v>3190384</v>
      </c>
      <c r="AM221" s="344">
        <v>1458697</v>
      </c>
      <c r="AN221" s="344">
        <v>1458697</v>
      </c>
      <c r="AO221" s="344"/>
      <c r="AP221" s="344"/>
      <c r="AQ221" s="344"/>
      <c r="AR221" s="344"/>
      <c r="AS221" s="344"/>
      <c r="AT221" s="344"/>
      <c r="AU221" s="344"/>
      <c r="AV221" s="344">
        <v>1450</v>
      </c>
      <c r="AW221" s="344">
        <v>1731687</v>
      </c>
      <c r="AX221" s="344"/>
      <c r="AY221" s="344"/>
      <c r="AZ221" s="344"/>
      <c r="BA221" s="344"/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</row>
    <row r="222" spans="1:66" ht="15.75">
      <c r="A222" s="48" t="s">
        <v>639</v>
      </c>
      <c r="B222" s="446" t="s">
        <v>310</v>
      </c>
      <c r="C222" s="191">
        <f t="shared" si="19"/>
        <v>3111686</v>
      </c>
      <c r="D222" s="49">
        <f t="shared" si="20"/>
        <v>1623610</v>
      </c>
      <c r="E222" s="49">
        <v>1623610</v>
      </c>
      <c r="F222" s="49"/>
      <c r="G222" s="49"/>
      <c r="H222" s="49"/>
      <c r="I222" s="49"/>
      <c r="J222" s="49"/>
      <c r="K222" s="49"/>
      <c r="L222" s="49"/>
      <c r="M222" s="49">
        <v>1450</v>
      </c>
      <c r="N222" s="49">
        <v>1488076</v>
      </c>
      <c r="O222" s="49"/>
      <c r="P222" s="49"/>
      <c r="Q222" s="49"/>
      <c r="R222" s="49"/>
      <c r="S222" s="49"/>
      <c r="T222" s="49"/>
      <c r="U222" s="49"/>
      <c r="V222" s="87"/>
      <c r="W222" s="49"/>
      <c r="X222" s="49"/>
      <c r="Y222" s="49"/>
      <c r="Z222" s="49"/>
      <c r="AA222" s="49"/>
      <c r="AB222" s="49"/>
      <c r="AC222" s="86"/>
      <c r="AD222" s="49"/>
      <c r="AE222" s="49"/>
      <c r="AF222" s="186"/>
      <c r="AJ222" s="3" t="s">
        <v>646</v>
      </c>
      <c r="AK222" s="3" t="s">
        <v>492</v>
      </c>
      <c r="AL222" s="344">
        <v>2116845</v>
      </c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>
        <v>1833</v>
      </c>
      <c r="AW222" s="344">
        <v>2116845</v>
      </c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</row>
    <row r="223" spans="1:66" ht="15.75">
      <c r="A223" s="48" t="s">
        <v>640</v>
      </c>
      <c r="B223" s="446" t="s">
        <v>492</v>
      </c>
      <c r="C223" s="191">
        <f t="shared" si="19"/>
        <v>2508931</v>
      </c>
      <c r="D223" s="49"/>
      <c r="E223" s="49"/>
      <c r="F223" s="49"/>
      <c r="G223" s="49"/>
      <c r="H223" s="49"/>
      <c r="I223" s="49"/>
      <c r="J223" s="49"/>
      <c r="K223" s="45"/>
      <c r="L223" s="49"/>
      <c r="M223" s="49">
        <v>1833</v>
      </c>
      <c r="N223" s="49">
        <v>2508931</v>
      </c>
      <c r="O223" s="49"/>
      <c r="P223" s="49"/>
      <c r="Q223" s="49"/>
      <c r="R223" s="49"/>
      <c r="S223" s="49"/>
      <c r="T223" s="49"/>
      <c r="U223" s="49"/>
      <c r="V223" s="87"/>
      <c r="W223" s="49"/>
      <c r="X223" s="49"/>
      <c r="Y223" s="49"/>
      <c r="Z223" s="49"/>
      <c r="AA223" s="49"/>
      <c r="AB223" s="49"/>
      <c r="AC223" s="86"/>
      <c r="AD223" s="49"/>
      <c r="AE223" s="49"/>
      <c r="AF223" s="186"/>
      <c r="AJ223" s="3" t="s">
        <v>647</v>
      </c>
      <c r="AK223" s="3" t="s">
        <v>493</v>
      </c>
      <c r="AL223" s="344">
        <v>787180</v>
      </c>
      <c r="AM223" s="344">
        <v>787180</v>
      </c>
      <c r="AN223" s="344"/>
      <c r="AO223" s="344">
        <v>402630</v>
      </c>
      <c r="AP223" s="344">
        <v>384550</v>
      </c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</row>
    <row r="224" spans="1:66" ht="15.75">
      <c r="A224" s="48" t="s">
        <v>641</v>
      </c>
      <c r="B224" s="446" t="s">
        <v>493</v>
      </c>
      <c r="C224" s="191">
        <f t="shared" si="19"/>
        <v>744992</v>
      </c>
      <c r="D224" s="49">
        <f t="shared" si="20"/>
        <v>744992</v>
      </c>
      <c r="E224" s="49"/>
      <c r="F224" s="49">
        <v>380904</v>
      </c>
      <c r="G224" s="49">
        <v>364088</v>
      </c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87"/>
      <c r="W224" s="49"/>
      <c r="X224" s="49"/>
      <c r="Y224" s="49"/>
      <c r="Z224" s="49"/>
      <c r="AA224" s="49"/>
      <c r="AB224" s="49"/>
      <c r="AC224" s="86"/>
      <c r="AD224" s="49"/>
      <c r="AE224" s="49"/>
      <c r="AF224" s="186"/>
      <c r="AJ224" s="3" t="s">
        <v>648</v>
      </c>
      <c r="AK224" s="3" t="s">
        <v>494</v>
      </c>
      <c r="AL224" s="344">
        <v>1191455</v>
      </c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44">
        <v>1264</v>
      </c>
      <c r="AW224" s="344">
        <v>1191455</v>
      </c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</row>
    <row r="225" spans="1:66" ht="15.75">
      <c r="A225" s="48" t="s">
        <v>642</v>
      </c>
      <c r="B225" s="446" t="s">
        <v>494</v>
      </c>
      <c r="C225" s="191">
        <f t="shared" si="19"/>
        <v>1630241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>
        <v>1264</v>
      </c>
      <c r="N225" s="49">
        <v>1630241</v>
      </c>
      <c r="O225" s="49"/>
      <c r="P225" s="49"/>
      <c r="Q225" s="49"/>
      <c r="R225" s="49"/>
      <c r="S225" s="49"/>
      <c r="T225" s="49"/>
      <c r="U225" s="49"/>
      <c r="V225" s="87"/>
      <c r="W225" s="49"/>
      <c r="X225" s="49"/>
      <c r="Y225" s="49"/>
      <c r="Z225" s="49"/>
      <c r="AA225" s="49"/>
      <c r="AB225" s="49"/>
      <c r="AC225" s="86"/>
      <c r="AD225" s="49"/>
      <c r="AE225" s="49"/>
      <c r="AF225" s="186"/>
      <c r="AJ225" s="3" t="s">
        <v>649</v>
      </c>
      <c r="AK225" s="3" t="s">
        <v>496</v>
      </c>
      <c r="AL225" s="344">
        <v>143540</v>
      </c>
      <c r="AM225" s="344">
        <v>140840</v>
      </c>
      <c r="AN225" s="344"/>
      <c r="AO225" s="344">
        <v>0</v>
      </c>
      <c r="AP225" s="344">
        <v>140840</v>
      </c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>
        <v>1350</v>
      </c>
      <c r="BM225" s="344">
        <v>1350</v>
      </c>
      <c r="BN225" s="344"/>
    </row>
    <row r="226" spans="1:66" ht="15.75">
      <c r="A226" s="48" t="s">
        <v>643</v>
      </c>
      <c r="B226" s="511" t="s">
        <v>496</v>
      </c>
      <c r="C226" s="191">
        <f t="shared" si="19"/>
        <v>157144</v>
      </c>
      <c r="D226" s="49">
        <f t="shared" si="20"/>
        <v>157144</v>
      </c>
      <c r="E226" s="49"/>
      <c r="F226" s="49"/>
      <c r="G226" s="49">
        <v>157144</v>
      </c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87"/>
      <c r="W226" s="49"/>
      <c r="X226" s="49"/>
      <c r="Y226" s="49"/>
      <c r="Z226" s="49"/>
      <c r="AA226" s="49"/>
      <c r="AB226" s="49"/>
      <c r="AC226" s="304"/>
      <c r="AD226" s="49"/>
      <c r="AE226" s="49"/>
      <c r="AF226" s="186"/>
      <c r="AJ226" s="3" t="s">
        <v>650</v>
      </c>
      <c r="AK226" s="3" t="s">
        <v>311</v>
      </c>
      <c r="AL226" s="344">
        <v>226921</v>
      </c>
      <c r="AM226" s="344">
        <v>226921</v>
      </c>
      <c r="AN226" s="344"/>
      <c r="AO226" s="344">
        <v>120474</v>
      </c>
      <c r="AP226" s="344">
        <v>106447</v>
      </c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</row>
    <row r="227" spans="1:66" ht="15.75">
      <c r="A227" s="48" t="s">
        <v>644</v>
      </c>
      <c r="B227" s="446" t="s">
        <v>311</v>
      </c>
      <c r="C227" s="191">
        <f t="shared" si="19"/>
        <v>484873</v>
      </c>
      <c r="D227" s="49">
        <f t="shared" si="20"/>
        <v>484873</v>
      </c>
      <c r="E227" s="49"/>
      <c r="F227" s="49">
        <v>253364</v>
      </c>
      <c r="G227" s="49">
        <v>231509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87"/>
      <c r="W227" s="49"/>
      <c r="X227" s="49"/>
      <c r="Y227" s="49"/>
      <c r="Z227" s="49"/>
      <c r="AA227" s="49"/>
      <c r="AB227" s="49"/>
      <c r="AC227" s="86"/>
      <c r="AD227" s="49"/>
      <c r="AE227" s="49"/>
      <c r="AF227" s="186"/>
      <c r="AJ227" s="3" t="s">
        <v>651</v>
      </c>
      <c r="AK227" s="3" t="s">
        <v>495</v>
      </c>
      <c r="AL227" s="344">
        <v>1109633</v>
      </c>
      <c r="AM227" s="344">
        <v>1109633</v>
      </c>
      <c r="AN227" s="344"/>
      <c r="AO227" s="344"/>
      <c r="AP227" s="344"/>
      <c r="AQ227" s="344">
        <v>1109633</v>
      </c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</row>
    <row r="228" spans="1:66" ht="15.75">
      <c r="A228" s="48" t="s">
        <v>645</v>
      </c>
      <c r="B228" s="446" t="s">
        <v>495</v>
      </c>
      <c r="C228" s="191">
        <f t="shared" si="19"/>
        <v>1098235</v>
      </c>
      <c r="D228" s="49">
        <f t="shared" si="20"/>
        <v>1098235</v>
      </c>
      <c r="E228" s="49"/>
      <c r="F228" s="49"/>
      <c r="G228" s="49"/>
      <c r="H228" s="49">
        <v>1098235</v>
      </c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87"/>
      <c r="W228" s="49"/>
      <c r="X228" s="49"/>
      <c r="Y228" s="49"/>
      <c r="Z228" s="49"/>
      <c r="AA228" s="49"/>
      <c r="AB228" s="49"/>
      <c r="AC228" s="86"/>
      <c r="AD228" s="49"/>
      <c r="AE228" s="49"/>
      <c r="AF228" s="186"/>
      <c r="AJ228" s="3" t="s">
        <v>652</v>
      </c>
      <c r="AK228" s="3" t="s">
        <v>497</v>
      </c>
      <c r="AL228" s="344">
        <v>813895</v>
      </c>
      <c r="AM228" s="344">
        <v>813895</v>
      </c>
      <c r="AN228" s="344"/>
      <c r="AO228" s="344">
        <v>335555</v>
      </c>
      <c r="AP228" s="344">
        <v>175467</v>
      </c>
      <c r="AQ228" s="344">
        <v>0</v>
      </c>
      <c r="AR228" s="344">
        <v>302873</v>
      </c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</row>
    <row r="229" spans="1:66" ht="15.75">
      <c r="A229" s="48" t="s">
        <v>1034</v>
      </c>
      <c r="B229" s="446" t="s">
        <v>497</v>
      </c>
      <c r="C229" s="191">
        <f t="shared" si="19"/>
        <v>845949</v>
      </c>
      <c r="D229" s="49">
        <f t="shared" si="20"/>
        <v>845949</v>
      </c>
      <c r="E229" s="49"/>
      <c r="F229" s="62">
        <v>346653</v>
      </c>
      <c r="G229" s="62">
        <v>203094</v>
      </c>
      <c r="H229" s="62"/>
      <c r="I229" s="62">
        <v>296202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87"/>
      <c r="W229" s="49"/>
      <c r="X229" s="49"/>
      <c r="Y229" s="49"/>
      <c r="Z229" s="49"/>
      <c r="AA229" s="49"/>
      <c r="AB229" s="49"/>
      <c r="AC229" s="86"/>
      <c r="AD229" s="49"/>
      <c r="AE229" s="49"/>
      <c r="AF229" s="186"/>
      <c r="AJ229" s="3" t="s">
        <v>653</v>
      </c>
      <c r="AK229" s="3" t="s">
        <v>498</v>
      </c>
      <c r="AL229" s="344">
        <v>2879270</v>
      </c>
      <c r="AM229" s="344">
        <v>2879270</v>
      </c>
      <c r="AN229" s="344"/>
      <c r="AO229" s="344"/>
      <c r="AP229" s="344"/>
      <c r="AQ229" s="344">
        <v>2879270</v>
      </c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</row>
    <row r="230" spans="1:66" ht="15.75">
      <c r="A230" s="48" t="s">
        <v>646</v>
      </c>
      <c r="B230" s="446" t="s">
        <v>498</v>
      </c>
      <c r="C230" s="191">
        <f t="shared" si="19"/>
        <v>2789014</v>
      </c>
      <c r="D230" s="49">
        <f t="shared" si="20"/>
        <v>2789014</v>
      </c>
      <c r="E230" s="49"/>
      <c r="F230" s="49"/>
      <c r="G230" s="49"/>
      <c r="H230" s="49">
        <v>2789014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87"/>
      <c r="W230" s="49"/>
      <c r="X230" s="49"/>
      <c r="Y230" s="49"/>
      <c r="Z230" s="49"/>
      <c r="AA230" s="49"/>
      <c r="AB230" s="49"/>
      <c r="AC230" s="86"/>
      <c r="AD230" s="49"/>
      <c r="AE230" s="49"/>
      <c r="AF230" s="186"/>
      <c r="AJ230" s="3" t="s">
        <v>654</v>
      </c>
      <c r="AK230" s="3" t="s">
        <v>887</v>
      </c>
      <c r="AL230" s="344">
        <v>2906446</v>
      </c>
      <c r="AM230" s="344">
        <v>2906446</v>
      </c>
      <c r="AN230" s="344"/>
      <c r="AO230" s="344"/>
      <c r="AP230" s="344"/>
      <c r="AQ230" s="344">
        <v>2906446</v>
      </c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</row>
    <row r="231" spans="1:66" ht="15.75">
      <c r="A231" s="48" t="s">
        <v>647</v>
      </c>
      <c r="B231" s="446" t="s">
        <v>887</v>
      </c>
      <c r="C231" s="191">
        <f t="shared" si="19"/>
        <v>2809654</v>
      </c>
      <c r="D231" s="49">
        <f t="shared" si="20"/>
        <v>2809654</v>
      </c>
      <c r="E231" s="49"/>
      <c r="F231" s="49"/>
      <c r="G231" s="49"/>
      <c r="H231" s="49">
        <v>2809654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87"/>
      <c r="W231" s="49"/>
      <c r="X231" s="49"/>
      <c r="Y231" s="49"/>
      <c r="Z231" s="49"/>
      <c r="AA231" s="49"/>
      <c r="AB231" s="49"/>
      <c r="AC231" s="86"/>
      <c r="AD231" s="49"/>
      <c r="AE231" s="49"/>
      <c r="AF231" s="186"/>
      <c r="AJ231" s="3" t="s">
        <v>655</v>
      </c>
      <c r="AK231" s="3" t="s">
        <v>888</v>
      </c>
      <c r="AL231" s="344">
        <v>902538</v>
      </c>
      <c r="AM231" s="344">
        <v>902538</v>
      </c>
      <c r="AN231" s="344">
        <v>902538</v>
      </c>
      <c r="AO231" s="344"/>
      <c r="AP231" s="344"/>
      <c r="AQ231" s="344"/>
      <c r="AR231" s="344"/>
      <c r="AS231" s="344"/>
      <c r="AT231" s="344"/>
      <c r="AU231" s="344"/>
      <c r="AV231" s="344"/>
      <c r="AW231" s="344"/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</row>
    <row r="232" spans="1:66" ht="15.75">
      <c r="A232" s="48" t="s">
        <v>648</v>
      </c>
      <c r="B232" s="446" t="s">
        <v>888</v>
      </c>
      <c r="C232" s="191">
        <f t="shared" si="19"/>
        <v>1101747</v>
      </c>
      <c r="D232" s="49">
        <f t="shared" si="20"/>
        <v>1101747</v>
      </c>
      <c r="E232" s="49">
        <v>1101747</v>
      </c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87"/>
      <c r="W232" s="49"/>
      <c r="X232" s="49"/>
      <c r="Y232" s="49"/>
      <c r="Z232" s="49"/>
      <c r="AA232" s="49"/>
      <c r="AB232" s="49"/>
      <c r="AC232" s="86"/>
      <c r="AD232" s="49"/>
      <c r="AE232" s="49"/>
      <c r="AF232" s="186"/>
      <c r="AJ232" s="3" t="s">
        <v>656</v>
      </c>
      <c r="AK232" s="3" t="s">
        <v>312</v>
      </c>
      <c r="AL232" s="344">
        <v>2082956</v>
      </c>
      <c r="AM232" s="344"/>
      <c r="AN232" s="344"/>
      <c r="AO232" s="344"/>
      <c r="AP232" s="344"/>
      <c r="AQ232" s="344"/>
      <c r="AR232" s="344"/>
      <c r="AS232" s="344"/>
      <c r="AT232" s="344"/>
      <c r="AU232" s="344"/>
      <c r="AV232" s="344">
        <v>975</v>
      </c>
      <c r="AW232" s="344">
        <v>2082956</v>
      </c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</row>
    <row r="233" spans="1:66" ht="15.75">
      <c r="A233" s="48" t="s">
        <v>649</v>
      </c>
      <c r="B233" s="446" t="s">
        <v>312</v>
      </c>
      <c r="C233" s="191">
        <f t="shared" si="19"/>
        <v>2140740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>
        <v>975</v>
      </c>
      <c r="N233" s="49">
        <v>2140740</v>
      </c>
      <c r="O233" s="49"/>
      <c r="P233" s="49"/>
      <c r="Q233" s="49"/>
      <c r="R233" s="49"/>
      <c r="S233" s="49"/>
      <c r="T233" s="49"/>
      <c r="U233" s="49"/>
      <c r="V233" s="87"/>
      <c r="W233" s="49"/>
      <c r="X233" s="49"/>
      <c r="Y233" s="49"/>
      <c r="Z233" s="49"/>
      <c r="AA233" s="49"/>
      <c r="AB233" s="49"/>
      <c r="AC233" s="86"/>
      <c r="AD233" s="49"/>
      <c r="AE233" s="49"/>
      <c r="AF233" s="186"/>
      <c r="AJ233" s="3" t="s">
        <v>657</v>
      </c>
      <c r="AK233" s="3" t="s">
        <v>313</v>
      </c>
      <c r="AL233" s="344">
        <v>2540065</v>
      </c>
      <c r="AM233" s="344">
        <v>659566</v>
      </c>
      <c r="AN233" s="344"/>
      <c r="AO233" s="344">
        <v>400000</v>
      </c>
      <c r="AP233" s="344">
        <v>259566</v>
      </c>
      <c r="AQ233" s="344"/>
      <c r="AR233" s="344"/>
      <c r="AS233" s="344"/>
      <c r="AT233" s="344"/>
      <c r="AU233" s="344"/>
      <c r="AV233" s="344">
        <v>689.6</v>
      </c>
      <c r="AW233" s="344">
        <v>1880499</v>
      </c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</row>
    <row r="234" spans="1:66" ht="15.75">
      <c r="A234" s="48" t="s">
        <v>650</v>
      </c>
      <c r="B234" s="446" t="s">
        <v>313</v>
      </c>
      <c r="C234" s="191">
        <f t="shared" si="19"/>
        <v>2651429</v>
      </c>
      <c r="D234" s="49">
        <f t="shared" si="20"/>
        <v>510689</v>
      </c>
      <c r="E234" s="49"/>
      <c r="F234" s="49">
        <v>250503</v>
      </c>
      <c r="G234" s="49">
        <v>260186</v>
      </c>
      <c r="H234" s="49"/>
      <c r="I234" s="49"/>
      <c r="J234" s="49"/>
      <c r="K234" s="49"/>
      <c r="L234" s="49"/>
      <c r="M234" s="49">
        <v>689.6</v>
      </c>
      <c r="N234" s="49">
        <v>2140740</v>
      </c>
      <c r="O234" s="49"/>
      <c r="P234" s="49"/>
      <c r="Q234" s="49"/>
      <c r="R234" s="49"/>
      <c r="S234" s="49"/>
      <c r="T234" s="49"/>
      <c r="U234" s="49"/>
      <c r="V234" s="87"/>
      <c r="W234" s="49"/>
      <c r="X234" s="49"/>
      <c r="Y234" s="49"/>
      <c r="Z234" s="49"/>
      <c r="AA234" s="49"/>
      <c r="AB234" s="49"/>
      <c r="AC234" s="86"/>
      <c r="AD234" s="49"/>
      <c r="AE234" s="49"/>
      <c r="AF234" s="186"/>
      <c r="AJ234" s="3" t="s">
        <v>658</v>
      </c>
      <c r="AK234" s="3" t="s">
        <v>314</v>
      </c>
      <c r="AL234" s="344">
        <v>1222838</v>
      </c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>
        <v>677.3</v>
      </c>
      <c r="AW234" s="344">
        <v>1222838</v>
      </c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</row>
    <row r="235" spans="1:66" ht="15.75">
      <c r="A235" s="48" t="s">
        <v>651</v>
      </c>
      <c r="B235" s="446" t="s">
        <v>314</v>
      </c>
      <c r="C235" s="191">
        <f t="shared" si="19"/>
        <v>998498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>
        <v>677.3</v>
      </c>
      <c r="N235" s="49">
        <v>998498</v>
      </c>
      <c r="O235" s="49"/>
      <c r="P235" s="49"/>
      <c r="Q235" s="49"/>
      <c r="R235" s="49"/>
      <c r="S235" s="49"/>
      <c r="T235" s="49"/>
      <c r="U235" s="49"/>
      <c r="V235" s="87"/>
      <c r="W235" s="49"/>
      <c r="X235" s="49"/>
      <c r="Y235" s="49"/>
      <c r="Z235" s="49"/>
      <c r="AA235" s="49"/>
      <c r="AB235" s="49"/>
      <c r="AC235" s="86"/>
      <c r="AD235" s="49"/>
      <c r="AE235" s="49"/>
      <c r="AF235" s="186"/>
      <c r="AJ235" s="3" t="s">
        <v>659</v>
      </c>
      <c r="AK235" s="3" t="s">
        <v>315</v>
      </c>
      <c r="AL235" s="344">
        <v>1447355</v>
      </c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>
        <v>690.3</v>
      </c>
      <c r="AW235" s="344">
        <v>980665</v>
      </c>
      <c r="AX235" s="344"/>
      <c r="AY235" s="344"/>
      <c r="AZ235" s="344">
        <v>1077</v>
      </c>
      <c r="BA235" s="344">
        <v>466690</v>
      </c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</row>
    <row r="236" spans="1:66" ht="15.75">
      <c r="A236" s="48" t="s">
        <v>652</v>
      </c>
      <c r="B236" s="446" t="s">
        <v>315</v>
      </c>
      <c r="C236" s="191">
        <f aca="true" t="shared" si="21" ref="C236:C243">D236+L236+N236+P236+R236+T236+V236+AC236</f>
        <v>1690693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>
        <v>690.3</v>
      </c>
      <c r="N236" s="49">
        <v>1222838</v>
      </c>
      <c r="O236" s="49"/>
      <c r="P236" s="49"/>
      <c r="Q236" s="49">
        <v>1077</v>
      </c>
      <c r="R236" s="191">
        <v>467855</v>
      </c>
      <c r="S236" s="49"/>
      <c r="T236" s="49"/>
      <c r="U236" s="49"/>
      <c r="V236" s="87"/>
      <c r="W236" s="49"/>
      <c r="X236" s="49"/>
      <c r="Y236" s="49"/>
      <c r="Z236" s="49"/>
      <c r="AA236" s="49"/>
      <c r="AB236" s="49"/>
      <c r="AC236" s="86"/>
      <c r="AD236" s="49"/>
      <c r="AE236" s="49"/>
      <c r="AF236" s="186"/>
      <c r="AJ236" s="3" t="s">
        <v>660</v>
      </c>
      <c r="AK236" s="3" t="s">
        <v>316</v>
      </c>
      <c r="AL236" s="344">
        <v>2082956</v>
      </c>
      <c r="AM236" s="344"/>
      <c r="AN236" s="344"/>
      <c r="AO236" s="344"/>
      <c r="AP236" s="344"/>
      <c r="AQ236" s="344"/>
      <c r="AR236" s="344"/>
      <c r="AS236" s="344"/>
      <c r="AT236" s="344"/>
      <c r="AU236" s="344"/>
      <c r="AV236" s="344">
        <v>997.1</v>
      </c>
      <c r="AW236" s="344">
        <v>2082956</v>
      </c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</row>
    <row r="237" spans="1:66" ht="20.25" customHeight="1">
      <c r="A237" s="48" t="s">
        <v>653</v>
      </c>
      <c r="B237" s="446" t="s">
        <v>316</v>
      </c>
      <c r="C237" s="191">
        <f t="shared" si="21"/>
        <v>2129660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>
        <v>997.1</v>
      </c>
      <c r="N237" s="49">
        <v>2129660</v>
      </c>
      <c r="O237" s="49"/>
      <c r="P237" s="49"/>
      <c r="Q237" s="49"/>
      <c r="R237" s="49"/>
      <c r="S237" s="49"/>
      <c r="T237" s="49"/>
      <c r="U237" s="49"/>
      <c r="V237" s="87"/>
      <c r="W237" s="49"/>
      <c r="X237" s="49"/>
      <c r="Y237" s="49"/>
      <c r="Z237" s="49"/>
      <c r="AA237" s="49"/>
      <c r="AB237" s="49"/>
      <c r="AC237" s="86"/>
      <c r="AD237" s="49"/>
      <c r="AE237" s="49"/>
      <c r="AF237" s="186"/>
      <c r="AJ237" s="3" t="s">
        <v>661</v>
      </c>
      <c r="AK237" s="3" t="s">
        <v>889</v>
      </c>
      <c r="AL237" s="344">
        <v>1119836</v>
      </c>
      <c r="AM237" s="344">
        <v>1119836</v>
      </c>
      <c r="AN237" s="344"/>
      <c r="AO237" s="344">
        <v>894452</v>
      </c>
      <c r="AP237" s="344">
        <v>225384</v>
      </c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</row>
    <row r="238" spans="1:66" ht="25.5">
      <c r="A238" s="48" t="s">
        <v>654</v>
      </c>
      <c r="B238" s="446" t="s">
        <v>889</v>
      </c>
      <c r="C238" s="191">
        <f t="shared" si="21"/>
        <v>467496</v>
      </c>
      <c r="D238" s="49">
        <f>SUM(E238:J238)</f>
        <v>467496</v>
      </c>
      <c r="E238" s="49"/>
      <c r="F238" s="49">
        <v>230512</v>
      </c>
      <c r="G238" s="49">
        <v>236984</v>
      </c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87"/>
      <c r="W238" s="49"/>
      <c r="X238" s="49"/>
      <c r="Y238" s="49"/>
      <c r="Z238" s="49"/>
      <c r="AA238" s="49"/>
      <c r="AB238" s="49"/>
      <c r="AC238" s="86"/>
      <c r="AD238" s="49"/>
      <c r="AE238" s="49"/>
      <c r="AF238" s="186"/>
      <c r="AJ238" s="3" t="s">
        <v>662</v>
      </c>
      <c r="AK238" s="3" t="s">
        <v>890</v>
      </c>
      <c r="AL238" s="344">
        <v>1852296</v>
      </c>
      <c r="AM238" s="344"/>
      <c r="AN238" s="344"/>
      <c r="AO238" s="344"/>
      <c r="AP238" s="344"/>
      <c r="AQ238" s="344"/>
      <c r="AR238" s="344"/>
      <c r="AS238" s="344"/>
      <c r="AT238" s="344">
        <v>1</v>
      </c>
      <c r="AU238" s="344">
        <v>1852296</v>
      </c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</row>
    <row r="239" spans="1:66" ht="15.75">
      <c r="A239" s="48" t="s">
        <v>655</v>
      </c>
      <c r="B239" s="446" t="s">
        <v>890</v>
      </c>
      <c r="C239" s="191">
        <f t="shared" si="21"/>
        <v>2075733</v>
      </c>
      <c r="D239" s="49"/>
      <c r="E239" s="49"/>
      <c r="F239" s="49"/>
      <c r="G239" s="49"/>
      <c r="H239" s="49"/>
      <c r="I239" s="49"/>
      <c r="J239" s="49"/>
      <c r="K239" s="45">
        <v>1</v>
      </c>
      <c r="L239" s="49">
        <v>2075733</v>
      </c>
      <c r="M239" s="49"/>
      <c r="N239" s="49"/>
      <c r="O239" s="49"/>
      <c r="P239" s="49"/>
      <c r="Q239" s="49"/>
      <c r="R239" s="49"/>
      <c r="S239" s="49"/>
      <c r="T239" s="49"/>
      <c r="U239" s="49"/>
      <c r="V239" s="87"/>
      <c r="W239" s="49"/>
      <c r="X239" s="49"/>
      <c r="Y239" s="49"/>
      <c r="Z239" s="49"/>
      <c r="AA239" s="49"/>
      <c r="AB239" s="49"/>
      <c r="AC239" s="86"/>
      <c r="AD239" s="49"/>
      <c r="AE239" s="49"/>
      <c r="AF239" s="186"/>
      <c r="AJ239" s="3" t="s">
        <v>663</v>
      </c>
      <c r="AK239" s="3" t="s">
        <v>317</v>
      </c>
      <c r="AL239" s="344">
        <v>8835857</v>
      </c>
      <c r="AM239" s="344">
        <v>8835857</v>
      </c>
      <c r="AN239" s="344"/>
      <c r="AO239" s="344">
        <v>2089314</v>
      </c>
      <c r="AP239" s="344">
        <v>781782</v>
      </c>
      <c r="AQ239" s="344">
        <v>5964761</v>
      </c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</row>
    <row r="240" spans="1:66" ht="15.75">
      <c r="A240" s="48" t="s">
        <v>656</v>
      </c>
      <c r="B240" s="446" t="s">
        <v>317</v>
      </c>
      <c r="C240" s="191">
        <f t="shared" si="21"/>
        <v>8897758</v>
      </c>
      <c r="D240" s="49">
        <f>SUM(E240:J240)</f>
        <v>8897758</v>
      </c>
      <c r="E240" s="49"/>
      <c r="F240" s="49">
        <v>2145048</v>
      </c>
      <c r="G240" s="49">
        <v>1500000</v>
      </c>
      <c r="H240" s="49">
        <v>5252710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87"/>
      <c r="W240" s="49"/>
      <c r="X240" s="49"/>
      <c r="Y240" s="49"/>
      <c r="Z240" s="49"/>
      <c r="AA240" s="49"/>
      <c r="AB240" s="49"/>
      <c r="AC240" s="86"/>
      <c r="AD240" s="49"/>
      <c r="AE240" s="49"/>
      <c r="AF240" s="186"/>
      <c r="AJ240" s="3" t="s">
        <v>664</v>
      </c>
      <c r="AK240" s="3" t="s">
        <v>891</v>
      </c>
      <c r="AL240" s="344">
        <v>2973652</v>
      </c>
      <c r="AM240" s="344">
        <v>2973652</v>
      </c>
      <c r="AN240" s="344"/>
      <c r="AO240" s="344"/>
      <c r="AP240" s="344"/>
      <c r="AQ240" s="344">
        <v>2973652</v>
      </c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</row>
    <row r="241" spans="1:66" ht="15.75">
      <c r="A241" s="48" t="s">
        <v>657</v>
      </c>
      <c r="B241" s="446" t="s">
        <v>891</v>
      </c>
      <c r="C241" s="191">
        <f t="shared" si="21"/>
        <v>2847542</v>
      </c>
      <c r="D241" s="49">
        <f>SUM(E241:J241)</f>
        <v>2847542</v>
      </c>
      <c r="E241" s="49"/>
      <c r="F241" s="49"/>
      <c r="G241" s="49"/>
      <c r="H241" s="49">
        <v>2847542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87"/>
      <c r="W241" s="49"/>
      <c r="X241" s="49"/>
      <c r="Y241" s="49"/>
      <c r="Z241" s="49"/>
      <c r="AA241" s="49"/>
      <c r="AB241" s="49"/>
      <c r="AC241" s="86"/>
      <c r="AD241" s="49"/>
      <c r="AE241" s="49"/>
      <c r="AF241" s="186"/>
      <c r="AJ241" s="3" t="s">
        <v>665</v>
      </c>
      <c r="AK241" s="3" t="s">
        <v>892</v>
      </c>
      <c r="AL241" s="344">
        <v>433249</v>
      </c>
      <c r="AM241" s="344">
        <v>433249</v>
      </c>
      <c r="AN241" s="344"/>
      <c r="AO241" s="344">
        <v>216637</v>
      </c>
      <c r="AP241" s="344">
        <v>216612</v>
      </c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</row>
    <row r="242" spans="1:66" ht="15.75">
      <c r="A242" s="48" t="s">
        <v>658</v>
      </c>
      <c r="B242" s="446" t="s">
        <v>892</v>
      </c>
      <c r="C242" s="191">
        <f t="shared" si="21"/>
        <v>433138</v>
      </c>
      <c r="D242" s="49">
        <f>SUM(E242:J242)</f>
        <v>433138</v>
      </c>
      <c r="E242" s="49"/>
      <c r="F242" s="49">
        <v>216569</v>
      </c>
      <c r="G242" s="49">
        <v>216569</v>
      </c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87"/>
      <c r="W242" s="49"/>
      <c r="X242" s="49"/>
      <c r="Y242" s="49"/>
      <c r="Z242" s="49"/>
      <c r="AA242" s="49"/>
      <c r="AB242" s="49"/>
      <c r="AC242" s="86"/>
      <c r="AD242" s="49"/>
      <c r="AE242" s="49"/>
      <c r="AF242" s="186"/>
      <c r="AJ242" s="3" t="s">
        <v>666</v>
      </c>
      <c r="AK242" s="3" t="s">
        <v>893</v>
      </c>
      <c r="AL242" s="344">
        <v>1558378</v>
      </c>
      <c r="AM242" s="344"/>
      <c r="AN242" s="344"/>
      <c r="AO242" s="344"/>
      <c r="AP242" s="344"/>
      <c r="AQ242" s="344"/>
      <c r="AR242" s="344"/>
      <c r="AS242" s="344"/>
      <c r="AT242" s="344"/>
      <c r="AU242" s="344"/>
      <c r="AV242" s="344">
        <v>1800.63</v>
      </c>
      <c r="AW242" s="344">
        <v>1558378</v>
      </c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</row>
    <row r="243" spans="1:66" ht="15.75">
      <c r="A243" s="48" t="s">
        <v>659</v>
      </c>
      <c r="B243" s="446" t="s">
        <v>893</v>
      </c>
      <c r="C243" s="191">
        <f t="shared" si="21"/>
        <v>1574027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278">
        <v>1800.63</v>
      </c>
      <c r="N243" s="278">
        <v>1574027</v>
      </c>
      <c r="O243" s="49"/>
      <c r="P243" s="49"/>
      <c r="Q243" s="49"/>
      <c r="R243" s="49"/>
      <c r="S243" s="49"/>
      <c r="T243" s="49"/>
      <c r="U243" s="49"/>
      <c r="V243" s="87"/>
      <c r="W243" s="49"/>
      <c r="X243" s="49"/>
      <c r="Y243" s="49"/>
      <c r="Z243" s="49"/>
      <c r="AA243" s="49"/>
      <c r="AB243" s="49"/>
      <c r="AC243" s="86"/>
      <c r="AD243" s="49"/>
      <c r="AE243" s="49"/>
      <c r="AF243" s="186"/>
      <c r="AJ243" s="3" t="s">
        <v>667</v>
      </c>
      <c r="AK243" s="3" t="s">
        <v>894</v>
      </c>
      <c r="AL243" s="344">
        <v>556387</v>
      </c>
      <c r="AM243" s="344">
        <v>556387</v>
      </c>
      <c r="AN243" s="344"/>
      <c r="AO243" s="344">
        <v>556387</v>
      </c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</row>
    <row r="244" spans="1:66" ht="15.75">
      <c r="A244" s="48" t="s">
        <v>660</v>
      </c>
      <c r="B244" s="446" t="s">
        <v>894</v>
      </c>
      <c r="C244" s="191">
        <f t="shared" si="19"/>
        <v>700000</v>
      </c>
      <c r="D244" s="49">
        <f t="shared" si="20"/>
        <v>700000</v>
      </c>
      <c r="E244" s="49"/>
      <c r="F244" s="49">
        <v>700000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87"/>
      <c r="W244" s="49"/>
      <c r="X244" s="49"/>
      <c r="Y244" s="49"/>
      <c r="Z244" s="49"/>
      <c r="AA244" s="49"/>
      <c r="AB244" s="49"/>
      <c r="AC244" s="86"/>
      <c r="AD244" s="49"/>
      <c r="AE244" s="49"/>
      <c r="AF244" s="186"/>
      <c r="AJ244" s="3" t="s">
        <v>668</v>
      </c>
      <c r="AK244" s="3" t="s">
        <v>895</v>
      </c>
      <c r="AL244" s="344">
        <v>760572</v>
      </c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>
        <v>808.76</v>
      </c>
      <c r="AW244" s="344">
        <v>760572</v>
      </c>
      <c r="AX244" s="344"/>
      <c r="AY244" s="344"/>
      <c r="AZ244" s="344"/>
      <c r="BA244" s="344"/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</row>
    <row r="245" spans="1:66" ht="15.75">
      <c r="A245" s="48" t="s">
        <v>661</v>
      </c>
      <c r="B245" s="446" t="s">
        <v>895</v>
      </c>
      <c r="C245" s="191">
        <f t="shared" si="19"/>
        <v>1062727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>
        <v>808.76</v>
      </c>
      <c r="N245" s="49">
        <v>1062727</v>
      </c>
      <c r="O245" s="49"/>
      <c r="P245" s="49"/>
      <c r="Q245" s="49"/>
      <c r="R245" s="49"/>
      <c r="S245" s="49"/>
      <c r="T245" s="49"/>
      <c r="U245" s="49"/>
      <c r="V245" s="87"/>
      <c r="W245" s="49"/>
      <c r="X245" s="49"/>
      <c r="Y245" s="49"/>
      <c r="Z245" s="49"/>
      <c r="AA245" s="49"/>
      <c r="AB245" s="49"/>
      <c r="AC245" s="86"/>
      <c r="AD245" s="49"/>
      <c r="AE245" s="49"/>
      <c r="AF245" s="186"/>
      <c r="AJ245" s="3" t="s">
        <v>669</v>
      </c>
      <c r="AK245" s="3" t="s">
        <v>896</v>
      </c>
      <c r="AL245" s="344">
        <v>309285</v>
      </c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/>
      <c r="AW245" s="344"/>
      <c r="AX245" s="344"/>
      <c r="AY245" s="344"/>
      <c r="AZ245" s="344"/>
      <c r="BA245" s="344"/>
      <c r="BB245" s="344">
        <v>20</v>
      </c>
      <c r="BC245" s="344">
        <v>309285</v>
      </c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</row>
    <row r="246" spans="1:66" ht="15.75">
      <c r="A246" s="48" t="s">
        <v>662</v>
      </c>
      <c r="B246" s="446" t="s">
        <v>991</v>
      </c>
      <c r="C246" s="191">
        <f t="shared" si="19"/>
        <v>5147334</v>
      </c>
      <c r="D246" s="49">
        <f t="shared" si="20"/>
        <v>5147334</v>
      </c>
      <c r="E246" s="49"/>
      <c r="F246" s="49"/>
      <c r="G246" s="49"/>
      <c r="H246" s="49">
        <v>5147334</v>
      </c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87"/>
      <c r="W246" s="49"/>
      <c r="X246" s="49"/>
      <c r="Y246" s="49"/>
      <c r="Z246" s="49"/>
      <c r="AA246" s="49"/>
      <c r="AB246" s="49"/>
      <c r="AC246" s="86"/>
      <c r="AD246" s="49"/>
      <c r="AE246" s="49"/>
      <c r="AF246" s="186"/>
      <c r="AJ246" s="3" t="s">
        <v>670</v>
      </c>
      <c r="AK246" s="3" t="s">
        <v>318</v>
      </c>
      <c r="AL246" s="344">
        <v>188438</v>
      </c>
      <c r="AM246" s="344"/>
      <c r="AN246" s="344"/>
      <c r="AO246" s="344"/>
      <c r="AP246" s="344"/>
      <c r="AQ246" s="344">
        <v>0</v>
      </c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>
        <v>94219</v>
      </c>
      <c r="BM246" s="344">
        <v>94219</v>
      </c>
      <c r="BN246" s="344"/>
    </row>
    <row r="247" spans="1:66" ht="15.75">
      <c r="A247" s="48" t="s">
        <v>663</v>
      </c>
      <c r="B247" s="446" t="s">
        <v>896</v>
      </c>
      <c r="C247" s="191">
        <f t="shared" si="19"/>
        <v>309356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>
        <v>20</v>
      </c>
      <c r="T247" s="191">
        <v>309356</v>
      </c>
      <c r="U247" s="49"/>
      <c r="V247" s="87"/>
      <c r="W247" s="49"/>
      <c r="X247" s="49"/>
      <c r="Y247" s="49"/>
      <c r="Z247" s="49"/>
      <c r="AA247" s="49"/>
      <c r="AB247" s="49"/>
      <c r="AC247" s="86"/>
      <c r="AD247" s="49"/>
      <c r="AE247" s="49"/>
      <c r="AF247" s="186"/>
      <c r="AJ247" s="3" t="s">
        <v>671</v>
      </c>
      <c r="AK247" s="3" t="s">
        <v>319</v>
      </c>
      <c r="AL247" s="344">
        <v>701675</v>
      </c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>
        <v>592</v>
      </c>
      <c r="AW247" s="344">
        <v>701675</v>
      </c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</row>
    <row r="248" spans="1:66" ht="15.75">
      <c r="A248" s="48" t="s">
        <v>664</v>
      </c>
      <c r="B248" s="511" t="s">
        <v>318</v>
      </c>
      <c r="C248" s="191">
        <f t="shared" si="19"/>
        <v>1718487</v>
      </c>
      <c r="D248" s="49">
        <f t="shared" si="20"/>
        <v>1718487</v>
      </c>
      <c r="E248" s="49"/>
      <c r="F248" s="49"/>
      <c r="G248" s="49"/>
      <c r="H248" s="49">
        <v>1718487</v>
      </c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87"/>
      <c r="W248" s="49"/>
      <c r="X248" s="49"/>
      <c r="Y248" s="49"/>
      <c r="Z248" s="49"/>
      <c r="AA248" s="49"/>
      <c r="AB248" s="49"/>
      <c r="AC248" s="304"/>
      <c r="AD248" s="278"/>
      <c r="AE248" s="49"/>
      <c r="AF248" s="186"/>
      <c r="AJ248" s="3" t="s">
        <v>672</v>
      </c>
      <c r="AK248" s="3" t="s">
        <v>320</v>
      </c>
      <c r="AL248" s="344">
        <v>701675</v>
      </c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>
        <v>592</v>
      </c>
      <c r="AW248" s="344">
        <v>701675</v>
      </c>
      <c r="AX248" s="344"/>
      <c r="AY248" s="344"/>
      <c r="AZ248" s="344"/>
      <c r="BA248" s="344"/>
      <c r="BB248" s="344"/>
      <c r="BC248" s="344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</row>
    <row r="249" spans="1:66" ht="15.75">
      <c r="A249" s="48" t="s">
        <v>665</v>
      </c>
      <c r="B249" s="446" t="s">
        <v>319</v>
      </c>
      <c r="C249" s="191">
        <f t="shared" si="19"/>
        <v>858681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>
        <v>592</v>
      </c>
      <c r="N249" s="49">
        <v>858681</v>
      </c>
      <c r="O249" s="49"/>
      <c r="P249" s="49"/>
      <c r="Q249" s="49"/>
      <c r="R249" s="49"/>
      <c r="S249" s="49"/>
      <c r="T249" s="49"/>
      <c r="U249" s="49"/>
      <c r="V249" s="87"/>
      <c r="W249" s="49"/>
      <c r="X249" s="49"/>
      <c r="Y249" s="49"/>
      <c r="Z249" s="49"/>
      <c r="AA249" s="49"/>
      <c r="AB249" s="49"/>
      <c r="AC249" s="86"/>
      <c r="AD249" s="49"/>
      <c r="AE249" s="49"/>
      <c r="AF249" s="186"/>
      <c r="AJ249" s="3" t="s">
        <v>673</v>
      </c>
      <c r="AK249" s="3" t="s">
        <v>321</v>
      </c>
      <c r="AL249" s="344">
        <v>779824</v>
      </c>
      <c r="AM249" s="344"/>
      <c r="AN249" s="344"/>
      <c r="AO249" s="344"/>
      <c r="AP249" s="344"/>
      <c r="AQ249" s="344"/>
      <c r="AR249" s="344"/>
      <c r="AS249" s="344"/>
      <c r="AT249" s="344"/>
      <c r="AU249" s="344"/>
      <c r="AV249" s="344">
        <v>592</v>
      </c>
      <c r="AW249" s="344">
        <v>779824</v>
      </c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</row>
    <row r="250" spans="1:66" ht="15.75">
      <c r="A250" s="48" t="s">
        <v>666</v>
      </c>
      <c r="B250" s="446" t="s">
        <v>320</v>
      </c>
      <c r="C250" s="191">
        <f t="shared" si="19"/>
        <v>858628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>
        <v>592</v>
      </c>
      <c r="N250" s="49">
        <v>858628</v>
      </c>
      <c r="O250" s="49"/>
      <c r="P250" s="49"/>
      <c r="Q250" s="49"/>
      <c r="R250" s="49"/>
      <c r="S250" s="49"/>
      <c r="T250" s="49"/>
      <c r="U250" s="49"/>
      <c r="V250" s="87"/>
      <c r="W250" s="49"/>
      <c r="X250" s="49"/>
      <c r="Y250" s="49"/>
      <c r="Z250" s="49"/>
      <c r="AA250" s="49"/>
      <c r="AB250" s="49"/>
      <c r="AC250" s="86"/>
      <c r="AD250" s="49"/>
      <c r="AE250" s="49"/>
      <c r="AF250" s="186"/>
      <c r="AJ250" s="3" t="s">
        <v>674</v>
      </c>
      <c r="AK250" s="3" t="s">
        <v>322</v>
      </c>
      <c r="AL250" s="344">
        <v>5915193</v>
      </c>
      <c r="AM250" s="344">
        <v>3999148</v>
      </c>
      <c r="AN250" s="344">
        <v>505236</v>
      </c>
      <c r="AO250" s="344"/>
      <c r="AP250" s="344"/>
      <c r="AQ250" s="344">
        <v>3493912</v>
      </c>
      <c r="AR250" s="344"/>
      <c r="AS250" s="344"/>
      <c r="AT250" s="344"/>
      <c r="AU250" s="344"/>
      <c r="AV250" s="344">
        <v>1011</v>
      </c>
      <c r="AW250" s="344">
        <v>884590</v>
      </c>
      <c r="AX250" s="344"/>
      <c r="AY250" s="344"/>
      <c r="AZ250" s="344">
        <v>1532</v>
      </c>
      <c r="BA250" s="344">
        <v>1012823</v>
      </c>
      <c r="BB250" s="344"/>
      <c r="BC250" s="344"/>
      <c r="BD250" s="344">
        <v>1</v>
      </c>
      <c r="BE250" s="344">
        <v>0</v>
      </c>
      <c r="BF250" s="344"/>
      <c r="BG250" s="344"/>
      <c r="BH250" s="344"/>
      <c r="BI250" s="344"/>
      <c r="BJ250" s="344"/>
      <c r="BK250" s="344"/>
      <c r="BL250" s="344">
        <v>9316</v>
      </c>
      <c r="BM250" s="344">
        <v>9316</v>
      </c>
      <c r="BN250" s="344"/>
    </row>
    <row r="251" spans="1:66" ht="15.75">
      <c r="A251" s="48" t="s">
        <v>667</v>
      </c>
      <c r="B251" s="446" t="s">
        <v>321</v>
      </c>
      <c r="C251" s="191">
        <f t="shared" si="19"/>
        <v>847186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>
        <v>592</v>
      </c>
      <c r="N251" s="49">
        <v>847186</v>
      </c>
      <c r="O251" s="49"/>
      <c r="P251" s="49"/>
      <c r="Q251" s="49"/>
      <c r="R251" s="49"/>
      <c r="S251" s="49"/>
      <c r="T251" s="49"/>
      <c r="U251" s="49"/>
      <c r="V251" s="87"/>
      <c r="W251" s="49"/>
      <c r="X251" s="49"/>
      <c r="Y251" s="49"/>
      <c r="Z251" s="49"/>
      <c r="AA251" s="49"/>
      <c r="AB251" s="49"/>
      <c r="AC251" s="86"/>
      <c r="AD251" s="49"/>
      <c r="AE251" s="49"/>
      <c r="AF251" s="186"/>
      <c r="AJ251" s="3" t="s">
        <v>675</v>
      </c>
      <c r="AK251" s="3" t="s">
        <v>323</v>
      </c>
      <c r="AL251" s="344">
        <v>1052995</v>
      </c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/>
      <c r="AW251" s="344"/>
      <c r="AX251" s="344"/>
      <c r="AY251" s="344"/>
      <c r="AZ251" s="344">
        <v>458.6</v>
      </c>
      <c r="BA251" s="344">
        <v>1052995</v>
      </c>
      <c r="BB251" s="344"/>
      <c r="BC251" s="344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</row>
    <row r="252" spans="1:66" ht="15.75">
      <c r="A252" s="48" t="s">
        <v>668</v>
      </c>
      <c r="B252" s="446" t="s">
        <v>322</v>
      </c>
      <c r="C252" s="191">
        <f t="shared" si="19"/>
        <v>6373452</v>
      </c>
      <c r="D252" s="49">
        <f t="shared" si="20"/>
        <v>3622605</v>
      </c>
      <c r="E252" s="49">
        <v>457228</v>
      </c>
      <c r="F252" s="49"/>
      <c r="G252" s="49"/>
      <c r="H252" s="49">
        <v>3165377</v>
      </c>
      <c r="I252" s="49"/>
      <c r="J252" s="49"/>
      <c r="K252" s="49"/>
      <c r="L252" s="49"/>
      <c r="M252" s="49">
        <v>1011</v>
      </c>
      <c r="N252" s="49">
        <v>1169572</v>
      </c>
      <c r="O252" s="49"/>
      <c r="P252" s="49"/>
      <c r="Q252" s="49">
        <v>1532</v>
      </c>
      <c r="R252" s="49">
        <v>1581275</v>
      </c>
      <c r="S252" s="49"/>
      <c r="T252" s="49"/>
      <c r="U252" s="49"/>
      <c r="V252" s="306"/>
      <c r="W252" s="49"/>
      <c r="X252" s="49"/>
      <c r="Y252" s="49"/>
      <c r="Z252" s="49"/>
      <c r="AA252" s="49"/>
      <c r="AB252" s="49"/>
      <c r="AC252" s="86"/>
      <c r="AD252" s="49"/>
      <c r="AE252" s="49"/>
      <c r="AF252" s="186"/>
      <c r="AJ252" s="3" t="s">
        <v>676</v>
      </c>
      <c r="AK252" s="3" t="s">
        <v>897</v>
      </c>
      <c r="AL252" s="344">
        <v>4491061</v>
      </c>
      <c r="AM252" s="344">
        <v>4491061</v>
      </c>
      <c r="AN252" s="344"/>
      <c r="AO252" s="344"/>
      <c r="AP252" s="344"/>
      <c r="AQ252" s="344">
        <v>4491061</v>
      </c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</row>
    <row r="253" spans="1:66" ht="15.75">
      <c r="A253" s="48" t="s">
        <v>669</v>
      </c>
      <c r="B253" s="446" t="s">
        <v>323</v>
      </c>
      <c r="C253" s="191">
        <f t="shared" si="19"/>
        <v>1403711</v>
      </c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>
        <v>458.6</v>
      </c>
      <c r="R253" s="49">
        <v>1403711</v>
      </c>
      <c r="S253" s="49"/>
      <c r="T253" s="49"/>
      <c r="U253" s="49"/>
      <c r="V253" s="136"/>
      <c r="W253" s="49"/>
      <c r="X253" s="49"/>
      <c r="Y253" s="49"/>
      <c r="Z253" s="49"/>
      <c r="AA253" s="49"/>
      <c r="AB253" s="49"/>
      <c r="AC253" s="86"/>
      <c r="AD253" s="49"/>
      <c r="AE253" s="49"/>
      <c r="AF253" s="186"/>
      <c r="AJ253" s="3" t="s">
        <v>677</v>
      </c>
      <c r="AK253" s="3" t="s">
        <v>898</v>
      </c>
      <c r="AL253" s="344">
        <v>851955</v>
      </c>
      <c r="AM253" s="344">
        <v>851955</v>
      </c>
      <c r="AN253" s="344"/>
      <c r="AO253" s="344">
        <v>443090</v>
      </c>
      <c r="AP253" s="344">
        <v>408865</v>
      </c>
      <c r="AQ253" s="344"/>
      <c r="AR253" s="344"/>
      <c r="AS253" s="344"/>
      <c r="AT253" s="344"/>
      <c r="AU253" s="344"/>
      <c r="AV253" s="344"/>
      <c r="AW253" s="344"/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</row>
    <row r="254" spans="1:66" ht="15.75">
      <c r="A254" s="48" t="s">
        <v>670</v>
      </c>
      <c r="B254" s="446" t="s">
        <v>897</v>
      </c>
      <c r="C254" s="191">
        <f t="shared" si="19"/>
        <v>4218601</v>
      </c>
      <c r="D254" s="49">
        <f t="shared" si="20"/>
        <v>4218601</v>
      </c>
      <c r="E254" s="49"/>
      <c r="F254" s="49"/>
      <c r="G254" s="49"/>
      <c r="H254" s="49">
        <v>4218601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136"/>
      <c r="W254" s="49"/>
      <c r="X254" s="49"/>
      <c r="Y254" s="49"/>
      <c r="Z254" s="49"/>
      <c r="AA254" s="49"/>
      <c r="AB254" s="49"/>
      <c r="AC254" s="86"/>
      <c r="AD254" s="49"/>
      <c r="AE254" s="49"/>
      <c r="AF254" s="186"/>
      <c r="AJ254" s="3" t="s">
        <v>678</v>
      </c>
      <c r="AK254" s="3" t="s">
        <v>899</v>
      </c>
      <c r="AL254" s="344">
        <v>1682072</v>
      </c>
      <c r="AM254" s="344">
        <v>1682072</v>
      </c>
      <c r="AN254" s="344">
        <v>417648</v>
      </c>
      <c r="AO254" s="344">
        <v>500000</v>
      </c>
      <c r="AP254" s="344">
        <v>364424</v>
      </c>
      <c r="AQ254" s="344"/>
      <c r="AR254" s="344">
        <v>400000</v>
      </c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344"/>
      <c r="BC254" s="344"/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</row>
    <row r="255" spans="1:66" ht="15.75">
      <c r="A255" s="48" t="s">
        <v>671</v>
      </c>
      <c r="B255" s="446" t="s">
        <v>898</v>
      </c>
      <c r="C255" s="191">
        <f t="shared" si="19"/>
        <v>973134</v>
      </c>
      <c r="D255" s="49">
        <f t="shared" si="20"/>
        <v>973134</v>
      </c>
      <c r="E255" s="49"/>
      <c r="F255" s="49">
        <v>459212</v>
      </c>
      <c r="G255" s="49">
        <v>513922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136"/>
      <c r="W255" s="49"/>
      <c r="X255" s="49"/>
      <c r="Y255" s="49"/>
      <c r="Z255" s="49"/>
      <c r="AA255" s="49"/>
      <c r="AB255" s="49"/>
      <c r="AC255" s="86"/>
      <c r="AD255" s="49"/>
      <c r="AE255" s="49"/>
      <c r="AF255" s="186"/>
      <c r="AJ255" s="3" t="s">
        <v>679</v>
      </c>
      <c r="AK255" s="3" t="s">
        <v>324</v>
      </c>
      <c r="AL255" s="344">
        <v>635658</v>
      </c>
      <c r="AM255" s="344"/>
      <c r="AN255" s="344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4"/>
      <c r="AZ255" s="344">
        <v>590.4</v>
      </c>
      <c r="BA255" s="344">
        <v>635658</v>
      </c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4"/>
      <c r="BM255" s="344"/>
      <c r="BN255" s="344"/>
    </row>
    <row r="256" spans="1:66" ht="15.75">
      <c r="A256" s="48" t="s">
        <v>672</v>
      </c>
      <c r="B256" s="446" t="s">
        <v>899</v>
      </c>
      <c r="C256" s="191">
        <f t="shared" si="19"/>
        <v>1255452</v>
      </c>
      <c r="D256" s="49">
        <f t="shared" si="20"/>
        <v>1255452</v>
      </c>
      <c r="E256" s="49">
        <v>500000</v>
      </c>
      <c r="F256" s="49">
        <v>178549</v>
      </c>
      <c r="G256" s="49">
        <v>191718</v>
      </c>
      <c r="H256" s="49"/>
      <c r="I256" s="49">
        <v>385185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136"/>
      <c r="W256" s="49"/>
      <c r="X256" s="49"/>
      <c r="Y256" s="49"/>
      <c r="Z256" s="49"/>
      <c r="AA256" s="49"/>
      <c r="AB256" s="49"/>
      <c r="AC256" s="86"/>
      <c r="AD256" s="49"/>
      <c r="AE256" s="49"/>
      <c r="AF256" s="186"/>
      <c r="AJ256" s="3" t="s">
        <v>680</v>
      </c>
      <c r="AK256" s="3" t="s">
        <v>900</v>
      </c>
      <c r="AL256" s="344">
        <v>250249</v>
      </c>
      <c r="AM256" s="344">
        <v>250249</v>
      </c>
      <c r="AN256" s="344">
        <v>250249</v>
      </c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</row>
    <row r="257" spans="1:66" ht="15.75">
      <c r="A257" s="48" t="s">
        <v>673</v>
      </c>
      <c r="B257" s="446" t="s">
        <v>324</v>
      </c>
      <c r="C257" s="191">
        <f t="shared" si="19"/>
        <v>632082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>
        <v>590.4</v>
      </c>
      <c r="R257" s="50">
        <v>632082</v>
      </c>
      <c r="S257" s="49"/>
      <c r="T257" s="49"/>
      <c r="U257" s="49"/>
      <c r="V257" s="136"/>
      <c r="W257" s="49"/>
      <c r="X257" s="49"/>
      <c r="Y257" s="49"/>
      <c r="Z257" s="49"/>
      <c r="AA257" s="49"/>
      <c r="AB257" s="49"/>
      <c r="AC257" s="86"/>
      <c r="AD257" s="49"/>
      <c r="AE257" s="49"/>
      <c r="AF257" s="186"/>
      <c r="AJ257" s="3" t="s">
        <v>681</v>
      </c>
      <c r="AK257" s="3" t="s">
        <v>325</v>
      </c>
      <c r="AL257" s="344">
        <v>2211031</v>
      </c>
      <c r="AM257" s="344">
        <v>2211031</v>
      </c>
      <c r="AN257" s="344">
        <v>495969</v>
      </c>
      <c r="AO257" s="344"/>
      <c r="AP257" s="344"/>
      <c r="AQ257" s="344">
        <v>1715062</v>
      </c>
      <c r="AR257" s="344"/>
      <c r="AS257" s="344"/>
      <c r="AT257" s="344"/>
      <c r="AU257" s="344"/>
      <c r="AV257" s="344"/>
      <c r="AW257" s="344"/>
      <c r="AX257" s="344"/>
      <c r="AY257" s="344"/>
      <c r="AZ257" s="344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</row>
    <row r="258" spans="1:66" ht="15.75">
      <c r="A258" s="48" t="s">
        <v>674</v>
      </c>
      <c r="B258" s="446" t="s">
        <v>900</v>
      </c>
      <c r="C258" s="191">
        <f t="shared" si="19"/>
        <v>271508</v>
      </c>
      <c r="D258" s="49">
        <f t="shared" si="20"/>
        <v>271508</v>
      </c>
      <c r="E258" s="49">
        <v>271508</v>
      </c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136"/>
      <c r="W258" s="49"/>
      <c r="X258" s="49"/>
      <c r="Y258" s="49"/>
      <c r="Z258" s="49"/>
      <c r="AA258" s="49"/>
      <c r="AB258" s="49"/>
      <c r="AC258" s="86"/>
      <c r="AD258" s="49"/>
      <c r="AE258" s="49"/>
      <c r="AF258" s="186"/>
      <c r="AJ258" s="3" t="s">
        <v>682</v>
      </c>
      <c r="AK258" s="3" t="s">
        <v>901</v>
      </c>
      <c r="AL258" s="344">
        <v>446714</v>
      </c>
      <c r="AM258" s="344">
        <v>446714</v>
      </c>
      <c r="AN258" s="344">
        <v>446714</v>
      </c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44"/>
      <c r="AZ258" s="344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</row>
    <row r="259" spans="1:66" ht="15.75">
      <c r="A259" s="48" t="s">
        <v>675</v>
      </c>
      <c r="B259" s="446" t="s">
        <v>325</v>
      </c>
      <c r="C259" s="191">
        <f t="shared" si="19"/>
        <v>2276610</v>
      </c>
      <c r="D259" s="49">
        <f t="shared" si="20"/>
        <v>2276610</v>
      </c>
      <c r="E259" s="49">
        <v>524812</v>
      </c>
      <c r="F259" s="49"/>
      <c r="G259" s="49"/>
      <c r="H259" s="49">
        <v>1751798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136"/>
      <c r="W259" s="49"/>
      <c r="X259" s="49"/>
      <c r="Y259" s="49"/>
      <c r="Z259" s="49"/>
      <c r="AA259" s="49"/>
      <c r="AB259" s="49"/>
      <c r="AC259" s="86"/>
      <c r="AD259" s="49"/>
      <c r="AE259" s="49"/>
      <c r="AF259" s="186"/>
      <c r="AK259" s="3" t="s">
        <v>499</v>
      </c>
      <c r="AL259" s="344">
        <v>249351</v>
      </c>
      <c r="AM259" s="344">
        <v>249351</v>
      </c>
      <c r="AN259" s="344">
        <v>249351</v>
      </c>
      <c r="AO259" s="344"/>
      <c r="AP259" s="344"/>
      <c r="AQ259" s="344"/>
      <c r="AR259" s="344"/>
      <c r="AS259" s="344"/>
      <c r="AT259" s="344"/>
      <c r="AU259" s="344"/>
      <c r="AV259" s="344"/>
      <c r="AW259" s="344"/>
      <c r="AX259" s="344"/>
      <c r="AY259" s="344"/>
      <c r="AZ259" s="344"/>
      <c r="BA259" s="344"/>
      <c r="BB259" s="344"/>
      <c r="BC259" s="344"/>
      <c r="BD259" s="344"/>
      <c r="BE259" s="344"/>
      <c r="BF259" s="344"/>
      <c r="BG259" s="344"/>
      <c r="BH259" s="344"/>
      <c r="BI259" s="344"/>
      <c r="BJ259" s="344"/>
      <c r="BK259" s="344"/>
      <c r="BL259" s="344"/>
      <c r="BM259" s="344"/>
      <c r="BN259" s="344"/>
    </row>
    <row r="260" spans="1:66" ht="15.75">
      <c r="A260" s="48" t="s">
        <v>676</v>
      </c>
      <c r="B260" s="446" t="s">
        <v>901</v>
      </c>
      <c r="C260" s="191">
        <f aca="true" t="shared" si="22" ref="C260:C323">D260+L260+N260+P260+R260+T260+V260+AC260</f>
        <v>598088</v>
      </c>
      <c r="D260" s="49">
        <f aca="true" t="shared" si="23" ref="D260:D323">SUM(E260:J260)</f>
        <v>598088</v>
      </c>
      <c r="E260" s="49">
        <v>598088</v>
      </c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136"/>
      <c r="W260" s="49"/>
      <c r="X260" s="49"/>
      <c r="Y260" s="49"/>
      <c r="Z260" s="49"/>
      <c r="AA260" s="49"/>
      <c r="AB260" s="49"/>
      <c r="AC260" s="86"/>
      <c r="AD260" s="49"/>
      <c r="AE260" s="49"/>
      <c r="AF260" s="186"/>
      <c r="AJ260" s="3" t="s">
        <v>683</v>
      </c>
      <c r="AK260" s="3" t="s">
        <v>326</v>
      </c>
      <c r="AL260" s="344">
        <v>87360</v>
      </c>
      <c r="AM260" s="344"/>
      <c r="AN260" s="344">
        <v>0</v>
      </c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/>
      <c r="BA260" s="344"/>
      <c r="BB260" s="344"/>
      <c r="BC260" s="344"/>
      <c r="BD260" s="344">
        <v>1</v>
      </c>
      <c r="BE260" s="344">
        <v>0</v>
      </c>
      <c r="BF260" s="344"/>
      <c r="BG260" s="344"/>
      <c r="BH260" s="344"/>
      <c r="BI260" s="344"/>
      <c r="BJ260" s="344"/>
      <c r="BK260" s="344"/>
      <c r="BL260" s="344">
        <v>43680</v>
      </c>
      <c r="BM260" s="344">
        <v>43680</v>
      </c>
      <c r="BN260" s="344"/>
    </row>
    <row r="261" spans="1:66" ht="15.75">
      <c r="A261" s="48" t="s">
        <v>677</v>
      </c>
      <c r="B261" s="446" t="s">
        <v>902</v>
      </c>
      <c r="C261" s="191">
        <f t="shared" si="22"/>
        <v>1208532</v>
      </c>
      <c r="D261" s="49"/>
      <c r="E261" s="307"/>
      <c r="F261" s="49"/>
      <c r="G261" s="49"/>
      <c r="H261" s="49"/>
      <c r="I261" s="49"/>
      <c r="J261" s="49"/>
      <c r="K261" s="49"/>
      <c r="L261" s="49"/>
      <c r="M261" s="49">
        <v>900</v>
      </c>
      <c r="N261" s="49">
        <v>1208532</v>
      </c>
      <c r="O261" s="49"/>
      <c r="P261" s="49"/>
      <c r="Q261" s="49"/>
      <c r="R261" s="49"/>
      <c r="S261" s="49"/>
      <c r="T261" s="49"/>
      <c r="U261" s="307"/>
      <c r="V261" s="306"/>
      <c r="W261" s="49"/>
      <c r="X261" s="49"/>
      <c r="Y261" s="49"/>
      <c r="Z261" s="49"/>
      <c r="AA261" s="49"/>
      <c r="AB261" s="49"/>
      <c r="AC261" s="304"/>
      <c r="AD261" s="278"/>
      <c r="AE261" s="49"/>
      <c r="AF261" s="186"/>
      <c r="AJ261" s="3" t="s">
        <v>684</v>
      </c>
      <c r="AK261" s="3" t="s">
        <v>902</v>
      </c>
      <c r="AL261" s="344">
        <v>1282814</v>
      </c>
      <c r="AM261" s="344"/>
      <c r="AN261" s="344"/>
      <c r="AO261" s="344"/>
      <c r="AP261" s="344"/>
      <c r="AQ261" s="344"/>
      <c r="AR261" s="344"/>
      <c r="AS261" s="344"/>
      <c r="AT261" s="344"/>
      <c r="AU261" s="344"/>
      <c r="AV261" s="344">
        <v>900</v>
      </c>
      <c r="AW261" s="344">
        <v>1282814</v>
      </c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</row>
    <row r="262" spans="1:66" ht="15.75">
      <c r="A262" s="48" t="s">
        <v>678</v>
      </c>
      <c r="B262" s="446" t="s">
        <v>327</v>
      </c>
      <c r="C262" s="191">
        <f t="shared" si="22"/>
        <v>8718778</v>
      </c>
      <c r="D262" s="49">
        <f t="shared" si="23"/>
        <v>8718778</v>
      </c>
      <c r="E262" s="49"/>
      <c r="F262" s="49">
        <v>2062818</v>
      </c>
      <c r="G262" s="49">
        <v>1252988</v>
      </c>
      <c r="H262" s="49">
        <v>5402972</v>
      </c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87"/>
      <c r="W262" s="49"/>
      <c r="X262" s="49"/>
      <c r="Y262" s="49"/>
      <c r="Z262" s="49"/>
      <c r="AA262" s="49"/>
      <c r="AB262" s="49"/>
      <c r="AC262" s="86"/>
      <c r="AD262" s="49"/>
      <c r="AE262" s="49"/>
      <c r="AF262" s="186"/>
      <c r="AJ262" s="3" t="s">
        <v>685</v>
      </c>
      <c r="AK262" s="3" t="s">
        <v>327</v>
      </c>
      <c r="AL262" s="344">
        <v>3486478</v>
      </c>
      <c r="AM262" s="344">
        <v>3486478</v>
      </c>
      <c r="AN262" s="344"/>
      <c r="AO262" s="344">
        <v>2188620</v>
      </c>
      <c r="AP262" s="344">
        <v>1297858</v>
      </c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</row>
    <row r="263" spans="1:66" ht="15.75">
      <c r="A263" s="48" t="s">
        <v>679</v>
      </c>
      <c r="B263" s="446" t="s">
        <v>903</v>
      </c>
      <c r="C263" s="191">
        <f t="shared" si="22"/>
        <v>537000</v>
      </c>
      <c r="D263" s="49">
        <f t="shared" si="23"/>
        <v>537000</v>
      </c>
      <c r="E263" s="49"/>
      <c r="F263" s="49">
        <v>280000</v>
      </c>
      <c r="G263" s="49">
        <v>257000</v>
      </c>
      <c r="H263" s="278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87"/>
      <c r="W263" s="49"/>
      <c r="X263" s="49"/>
      <c r="Y263" s="49"/>
      <c r="Z263" s="49"/>
      <c r="AA263" s="49"/>
      <c r="AB263" s="49"/>
      <c r="AC263" s="86"/>
      <c r="AD263" s="49"/>
      <c r="AE263" s="49"/>
      <c r="AF263" s="186"/>
      <c r="AJ263" s="3" t="s">
        <v>686</v>
      </c>
      <c r="AK263" s="3" t="s">
        <v>328</v>
      </c>
      <c r="AL263" s="344">
        <v>112000</v>
      </c>
      <c r="AM263" s="344"/>
      <c r="AN263" s="344"/>
      <c r="AO263" s="344">
        <v>0</v>
      </c>
      <c r="AP263" s="344">
        <v>0</v>
      </c>
      <c r="AQ263" s="344"/>
      <c r="AR263" s="344"/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4">
        <v>56000</v>
      </c>
      <c r="BM263" s="344">
        <v>56000</v>
      </c>
      <c r="BN263" s="344"/>
    </row>
    <row r="264" spans="1:66" ht="15.75">
      <c r="A264" s="48" t="s">
        <v>680</v>
      </c>
      <c r="B264" s="446" t="s">
        <v>329</v>
      </c>
      <c r="C264" s="191">
        <f t="shared" si="22"/>
        <v>6709890</v>
      </c>
      <c r="D264" s="49">
        <f t="shared" si="23"/>
        <v>6709890</v>
      </c>
      <c r="E264" s="49">
        <v>1240406</v>
      </c>
      <c r="F264" s="49">
        <v>1555452</v>
      </c>
      <c r="G264" s="49">
        <v>598416</v>
      </c>
      <c r="H264" s="49">
        <v>3315616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87"/>
      <c r="W264" s="49"/>
      <c r="X264" s="49"/>
      <c r="Y264" s="49"/>
      <c r="Z264" s="49"/>
      <c r="AA264" s="49"/>
      <c r="AB264" s="49"/>
      <c r="AC264" s="86"/>
      <c r="AD264" s="49"/>
      <c r="AE264" s="49"/>
      <c r="AF264" s="186"/>
      <c r="AJ264" s="3" t="s">
        <v>687</v>
      </c>
      <c r="AK264" s="3" t="s">
        <v>903</v>
      </c>
      <c r="AL264" s="344">
        <v>418886</v>
      </c>
      <c r="AM264" s="344">
        <v>418886</v>
      </c>
      <c r="AN264" s="344"/>
      <c r="AO264" s="344">
        <v>219467</v>
      </c>
      <c r="AP264" s="344">
        <v>199419</v>
      </c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/>
      <c r="BA264" s="344"/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</row>
    <row r="265" spans="1:66" ht="15.75">
      <c r="A265" s="48" t="s">
        <v>681</v>
      </c>
      <c r="B265" s="446" t="s">
        <v>904</v>
      </c>
      <c r="C265" s="191">
        <f t="shared" si="22"/>
        <v>1798271</v>
      </c>
      <c r="D265" s="49">
        <f t="shared" si="23"/>
        <v>629728</v>
      </c>
      <c r="E265" s="49">
        <v>629728</v>
      </c>
      <c r="F265" s="49"/>
      <c r="G265" s="49"/>
      <c r="H265" s="49"/>
      <c r="I265" s="49"/>
      <c r="J265" s="49"/>
      <c r="K265" s="49"/>
      <c r="L265" s="49"/>
      <c r="M265" s="49">
        <v>1244.2</v>
      </c>
      <c r="N265" s="49">
        <v>1168543</v>
      </c>
      <c r="O265" s="49"/>
      <c r="P265" s="49"/>
      <c r="Q265" s="49"/>
      <c r="R265" s="49"/>
      <c r="S265" s="49"/>
      <c r="T265" s="49"/>
      <c r="U265" s="49"/>
      <c r="V265" s="87"/>
      <c r="W265" s="49"/>
      <c r="X265" s="49"/>
      <c r="Y265" s="49"/>
      <c r="Z265" s="49"/>
      <c r="AA265" s="49"/>
      <c r="AB265" s="49"/>
      <c r="AC265" s="86"/>
      <c r="AD265" s="49"/>
      <c r="AE265" s="49"/>
      <c r="AF265" s="186"/>
      <c r="AJ265" s="3" t="s">
        <v>688</v>
      </c>
      <c r="AK265" s="3" t="s">
        <v>329</v>
      </c>
      <c r="AL265" s="344">
        <v>6553043</v>
      </c>
      <c r="AM265" s="344">
        <v>6553043</v>
      </c>
      <c r="AN265" s="344">
        <v>1229670</v>
      </c>
      <c r="AO265" s="344">
        <v>1431477</v>
      </c>
      <c r="AP265" s="344">
        <v>565356</v>
      </c>
      <c r="AQ265" s="344">
        <v>3326540</v>
      </c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</row>
    <row r="266" spans="1:66" ht="15.75">
      <c r="A266" s="48" t="s">
        <v>682</v>
      </c>
      <c r="B266" s="446" t="s">
        <v>330</v>
      </c>
      <c r="C266" s="191">
        <f t="shared" si="22"/>
        <v>343222</v>
      </c>
      <c r="D266" s="49">
        <f t="shared" si="23"/>
        <v>343222</v>
      </c>
      <c r="E266" s="49">
        <v>242028</v>
      </c>
      <c r="F266" s="49"/>
      <c r="G266" s="49">
        <v>101194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87"/>
      <c r="W266" s="49"/>
      <c r="X266" s="49"/>
      <c r="Y266" s="49"/>
      <c r="Z266" s="49"/>
      <c r="AA266" s="49"/>
      <c r="AB266" s="49"/>
      <c r="AC266" s="86"/>
      <c r="AD266" s="49"/>
      <c r="AE266" s="49"/>
      <c r="AF266" s="186"/>
      <c r="AJ266" s="3" t="s">
        <v>689</v>
      </c>
      <c r="AK266" s="3" t="s">
        <v>904</v>
      </c>
      <c r="AL266" s="344">
        <v>1748145</v>
      </c>
      <c r="AM266" s="344">
        <v>619550</v>
      </c>
      <c r="AN266" s="344">
        <v>619550</v>
      </c>
      <c r="AO266" s="344"/>
      <c r="AP266" s="344"/>
      <c r="AQ266" s="344"/>
      <c r="AR266" s="344"/>
      <c r="AS266" s="344"/>
      <c r="AT266" s="344"/>
      <c r="AU266" s="344"/>
      <c r="AV266" s="344">
        <v>1244.2</v>
      </c>
      <c r="AW266" s="344">
        <v>1128595</v>
      </c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</row>
    <row r="267" spans="1:66" ht="15.75">
      <c r="A267" s="48" t="s">
        <v>683</v>
      </c>
      <c r="B267" s="446" t="s">
        <v>1022</v>
      </c>
      <c r="C267" s="191">
        <f t="shared" si="22"/>
        <v>781151</v>
      </c>
      <c r="D267" s="49">
        <f t="shared" si="23"/>
        <v>781151</v>
      </c>
      <c r="E267" s="49"/>
      <c r="F267" s="49"/>
      <c r="G267" s="49"/>
      <c r="H267" s="49">
        <v>781151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87"/>
      <c r="W267" s="49"/>
      <c r="X267" s="49"/>
      <c r="Y267" s="49"/>
      <c r="Z267" s="49"/>
      <c r="AA267" s="49"/>
      <c r="AB267" s="49"/>
      <c r="AC267" s="86"/>
      <c r="AD267" s="49"/>
      <c r="AE267" s="49"/>
      <c r="AF267" s="186"/>
      <c r="AJ267" s="3" t="s">
        <v>690</v>
      </c>
      <c r="AK267" s="3" t="s">
        <v>330</v>
      </c>
      <c r="AL267" s="344">
        <v>429002</v>
      </c>
      <c r="AM267" s="344">
        <v>429002</v>
      </c>
      <c r="AN267" s="344">
        <v>237281</v>
      </c>
      <c r="AO267" s="344">
        <v>101275</v>
      </c>
      <c r="AP267" s="344">
        <v>90446</v>
      </c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</row>
    <row r="268" spans="1:66" ht="15.75">
      <c r="A268" s="48" t="s">
        <v>684</v>
      </c>
      <c r="B268" s="446" t="s">
        <v>331</v>
      </c>
      <c r="C268" s="191">
        <f t="shared" si="22"/>
        <v>1040615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>
        <v>690</v>
      </c>
      <c r="N268" s="49">
        <v>1040615</v>
      </c>
      <c r="O268" s="49"/>
      <c r="P268" s="49"/>
      <c r="Q268" s="49"/>
      <c r="R268" s="49"/>
      <c r="S268" s="49"/>
      <c r="T268" s="49"/>
      <c r="U268" s="49"/>
      <c r="V268" s="87"/>
      <c r="W268" s="49"/>
      <c r="X268" s="49"/>
      <c r="Y268" s="49"/>
      <c r="Z268" s="49"/>
      <c r="AA268" s="49"/>
      <c r="AB268" s="49"/>
      <c r="AC268" s="86"/>
      <c r="AD268" s="49"/>
      <c r="AE268" s="49"/>
      <c r="AF268" s="186"/>
      <c r="AJ268" s="3" t="s">
        <v>691</v>
      </c>
      <c r="AK268" s="3" t="s">
        <v>331</v>
      </c>
      <c r="AL268" s="344">
        <v>1333143</v>
      </c>
      <c r="AM268" s="344"/>
      <c r="AN268" s="344"/>
      <c r="AO268" s="344"/>
      <c r="AP268" s="344"/>
      <c r="AQ268" s="344"/>
      <c r="AR268" s="344"/>
      <c r="AS268" s="344"/>
      <c r="AT268" s="344"/>
      <c r="AU268" s="344"/>
      <c r="AV268" s="344">
        <v>690</v>
      </c>
      <c r="AW268" s="344">
        <v>1333143</v>
      </c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</row>
    <row r="269" spans="1:66" ht="15.75">
      <c r="A269" s="48" t="s">
        <v>685</v>
      </c>
      <c r="B269" s="446" t="s">
        <v>332</v>
      </c>
      <c r="C269" s="191">
        <f t="shared" si="22"/>
        <v>680578</v>
      </c>
      <c r="D269" s="49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>
        <v>561</v>
      </c>
      <c r="R269" s="62">
        <v>680578</v>
      </c>
      <c r="S269" s="62"/>
      <c r="T269" s="62"/>
      <c r="U269" s="62"/>
      <c r="V269" s="136"/>
      <c r="W269" s="62"/>
      <c r="X269" s="62"/>
      <c r="Y269" s="62"/>
      <c r="Z269" s="62"/>
      <c r="AA269" s="62"/>
      <c r="AB269" s="62"/>
      <c r="AC269" s="308"/>
      <c r="AD269" s="62"/>
      <c r="AE269" s="62"/>
      <c r="AF269" s="186"/>
      <c r="AJ269" s="3" t="s">
        <v>692</v>
      </c>
      <c r="AK269" s="3" t="s">
        <v>332</v>
      </c>
      <c r="AL269" s="344">
        <v>594678</v>
      </c>
      <c r="AM269" s="344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>
        <v>561</v>
      </c>
      <c r="BA269" s="344">
        <v>594678</v>
      </c>
      <c r="BB269" s="344"/>
      <c r="BC269" s="344"/>
      <c r="BD269" s="344"/>
      <c r="BE269" s="344"/>
      <c r="BF269" s="344"/>
      <c r="BG269" s="344"/>
      <c r="BH269" s="344"/>
      <c r="BI269" s="344"/>
      <c r="BJ269" s="344"/>
      <c r="BK269" s="344"/>
      <c r="BL269" s="344"/>
      <c r="BM269" s="344"/>
      <c r="BN269" s="344"/>
    </row>
    <row r="270" spans="1:66" ht="15.75">
      <c r="A270" s="48" t="s">
        <v>686</v>
      </c>
      <c r="B270" s="446" t="s">
        <v>333</v>
      </c>
      <c r="C270" s="191">
        <f t="shared" si="22"/>
        <v>690755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191"/>
      <c r="O270" s="49"/>
      <c r="P270" s="49"/>
      <c r="Q270" s="49">
        <v>580</v>
      </c>
      <c r="R270" s="49">
        <v>690755</v>
      </c>
      <c r="S270" s="49"/>
      <c r="T270" s="49"/>
      <c r="U270" s="49"/>
      <c r="V270" s="87"/>
      <c r="W270" s="49"/>
      <c r="X270" s="49"/>
      <c r="Y270" s="49"/>
      <c r="Z270" s="49"/>
      <c r="AA270" s="49"/>
      <c r="AB270" s="49"/>
      <c r="AC270" s="86"/>
      <c r="AD270" s="49"/>
      <c r="AE270" s="49"/>
      <c r="AF270" s="186"/>
      <c r="AJ270" s="3" t="s">
        <v>693</v>
      </c>
      <c r="AK270" s="3" t="s">
        <v>333</v>
      </c>
      <c r="AL270" s="344">
        <v>595550</v>
      </c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/>
      <c r="AW270" s="344"/>
      <c r="AX270" s="344"/>
      <c r="AY270" s="344"/>
      <c r="AZ270" s="344">
        <v>580</v>
      </c>
      <c r="BA270" s="344">
        <v>595550</v>
      </c>
      <c r="BB270" s="344"/>
      <c r="BC270" s="344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</row>
    <row r="271" spans="1:66" ht="15.75">
      <c r="A271" s="48" t="s">
        <v>687</v>
      </c>
      <c r="B271" s="446" t="s">
        <v>334</v>
      </c>
      <c r="C271" s="191">
        <f t="shared" si="22"/>
        <v>471603</v>
      </c>
      <c r="D271" s="49">
        <f t="shared" si="23"/>
        <v>471603</v>
      </c>
      <c r="E271" s="49"/>
      <c r="F271" s="49"/>
      <c r="G271" s="49"/>
      <c r="H271" s="49">
        <v>471603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87"/>
      <c r="W271" s="49"/>
      <c r="X271" s="49"/>
      <c r="Y271" s="49"/>
      <c r="Z271" s="49"/>
      <c r="AA271" s="49"/>
      <c r="AB271" s="49"/>
      <c r="AC271" s="86"/>
      <c r="AD271" s="49"/>
      <c r="AE271" s="49"/>
      <c r="AF271" s="186"/>
      <c r="AJ271" s="3" t="s">
        <v>694</v>
      </c>
      <c r="AK271" s="3" t="s">
        <v>334</v>
      </c>
      <c r="AL271" s="344">
        <v>467057</v>
      </c>
      <c r="AM271" s="344">
        <v>467057</v>
      </c>
      <c r="AN271" s="344"/>
      <c r="AO271" s="344"/>
      <c r="AP271" s="344"/>
      <c r="AQ271" s="344">
        <v>467057</v>
      </c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</row>
    <row r="272" spans="1:66" ht="15.75">
      <c r="A272" s="48" t="s">
        <v>688</v>
      </c>
      <c r="B272" s="446" t="s">
        <v>335</v>
      </c>
      <c r="C272" s="191">
        <f t="shared" si="22"/>
        <v>3289526</v>
      </c>
      <c r="D272" s="49">
        <f t="shared" si="23"/>
        <v>3289526</v>
      </c>
      <c r="E272" s="49"/>
      <c r="F272" s="49"/>
      <c r="G272" s="49"/>
      <c r="H272" s="49">
        <v>3289526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292"/>
      <c r="S272" s="49"/>
      <c r="T272" s="49"/>
      <c r="U272" s="49"/>
      <c r="V272" s="87"/>
      <c r="W272" s="49"/>
      <c r="X272" s="49"/>
      <c r="Y272" s="49"/>
      <c r="Z272" s="49"/>
      <c r="AA272" s="49"/>
      <c r="AB272" s="49"/>
      <c r="AC272" s="86"/>
      <c r="AD272" s="49"/>
      <c r="AE272" s="49"/>
      <c r="AF272" s="186"/>
      <c r="AJ272" s="3" t="s">
        <v>695</v>
      </c>
      <c r="AK272" s="3" t="s">
        <v>335</v>
      </c>
      <c r="AL272" s="344">
        <v>3228301</v>
      </c>
      <c r="AM272" s="344">
        <v>3228301</v>
      </c>
      <c r="AN272" s="344"/>
      <c r="AO272" s="344"/>
      <c r="AP272" s="344"/>
      <c r="AQ272" s="344">
        <v>3228301</v>
      </c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  <c r="BI272" s="344"/>
      <c r="BJ272" s="344"/>
      <c r="BK272" s="344"/>
      <c r="BL272" s="344"/>
      <c r="BM272" s="344"/>
      <c r="BN272" s="344"/>
    </row>
    <row r="273" spans="1:66" ht="15.75">
      <c r="A273" s="48" t="s">
        <v>689</v>
      </c>
      <c r="B273" s="446" t="s">
        <v>905</v>
      </c>
      <c r="C273" s="191">
        <f t="shared" si="22"/>
        <v>1358879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>
        <v>1101</v>
      </c>
      <c r="N273" s="49">
        <v>1358879</v>
      </c>
      <c r="O273" s="49"/>
      <c r="P273" s="49"/>
      <c r="Q273" s="49"/>
      <c r="R273" s="49"/>
      <c r="S273" s="49"/>
      <c r="T273" s="49"/>
      <c r="U273" s="49"/>
      <c r="V273" s="87"/>
      <c r="W273" s="49"/>
      <c r="X273" s="49"/>
      <c r="Y273" s="49"/>
      <c r="Z273" s="49"/>
      <c r="AA273" s="49"/>
      <c r="AB273" s="49"/>
      <c r="AC273" s="86"/>
      <c r="AD273" s="49"/>
      <c r="AE273" s="49"/>
      <c r="AF273" s="186"/>
      <c r="AJ273" s="3" t="s">
        <v>696</v>
      </c>
      <c r="AK273" s="3" t="s">
        <v>905</v>
      </c>
      <c r="AL273" s="344">
        <v>1400000</v>
      </c>
      <c r="AM273" s="344"/>
      <c r="AN273" s="344"/>
      <c r="AO273" s="344"/>
      <c r="AP273" s="344"/>
      <c r="AQ273" s="344"/>
      <c r="AR273" s="344"/>
      <c r="AS273" s="344"/>
      <c r="AT273" s="344"/>
      <c r="AU273" s="344"/>
      <c r="AV273" s="344">
        <v>1101</v>
      </c>
      <c r="AW273" s="344">
        <v>1400000</v>
      </c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</row>
    <row r="274" spans="1:66" ht="15.75">
      <c r="A274" s="48" t="s">
        <v>690</v>
      </c>
      <c r="B274" s="446" t="s">
        <v>336</v>
      </c>
      <c r="C274" s="191">
        <f t="shared" si="22"/>
        <v>4230372</v>
      </c>
      <c r="D274" s="49">
        <f t="shared" si="23"/>
        <v>4230372</v>
      </c>
      <c r="E274" s="49"/>
      <c r="F274" s="49">
        <v>1010132</v>
      </c>
      <c r="G274" s="49">
        <v>505324</v>
      </c>
      <c r="H274" s="49">
        <v>2714916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87"/>
      <c r="W274" s="49"/>
      <c r="X274" s="49"/>
      <c r="Y274" s="49"/>
      <c r="Z274" s="49"/>
      <c r="AA274" s="49"/>
      <c r="AB274" s="49"/>
      <c r="AC274" s="86"/>
      <c r="AD274" s="49"/>
      <c r="AE274" s="49"/>
      <c r="AF274" s="186"/>
      <c r="AJ274" s="3" t="s">
        <v>697</v>
      </c>
      <c r="AK274" s="3" t="s">
        <v>336</v>
      </c>
      <c r="AL274" s="344">
        <v>4471979</v>
      </c>
      <c r="AM274" s="344">
        <v>4471979</v>
      </c>
      <c r="AN274" s="344"/>
      <c r="AO274" s="344">
        <v>1027533</v>
      </c>
      <c r="AP274" s="344">
        <v>750000</v>
      </c>
      <c r="AQ274" s="344">
        <v>2694446</v>
      </c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</row>
    <row r="275" spans="1:66" ht="15.75">
      <c r="A275" s="48" t="s">
        <v>1035</v>
      </c>
      <c r="B275" s="446" t="s">
        <v>337</v>
      </c>
      <c r="C275" s="191">
        <f t="shared" si="22"/>
        <v>2619555</v>
      </c>
      <c r="D275" s="49">
        <f t="shared" si="23"/>
        <v>2228375</v>
      </c>
      <c r="E275" s="49">
        <v>1000000</v>
      </c>
      <c r="F275" s="49"/>
      <c r="G275" s="49"/>
      <c r="H275" s="49">
        <v>1228375</v>
      </c>
      <c r="I275" s="49"/>
      <c r="J275" s="49"/>
      <c r="K275" s="49"/>
      <c r="L275" s="49"/>
      <c r="M275" s="49"/>
      <c r="N275" s="49"/>
      <c r="O275" s="49">
        <v>70</v>
      </c>
      <c r="P275" s="49">
        <v>391180</v>
      </c>
      <c r="Q275" s="49"/>
      <c r="R275" s="49"/>
      <c r="S275" s="49"/>
      <c r="T275" s="49"/>
      <c r="U275" s="49"/>
      <c r="V275" s="87"/>
      <c r="W275" s="49"/>
      <c r="X275" s="49"/>
      <c r="Y275" s="49"/>
      <c r="Z275" s="49"/>
      <c r="AA275" s="49"/>
      <c r="AB275" s="49"/>
      <c r="AC275" s="86"/>
      <c r="AD275" s="49"/>
      <c r="AE275" s="49"/>
      <c r="AF275" s="186"/>
      <c r="AJ275" s="3" t="s">
        <v>698</v>
      </c>
      <c r="AK275" s="3" t="s">
        <v>337</v>
      </c>
      <c r="AL275" s="344">
        <v>2226089</v>
      </c>
      <c r="AM275" s="344">
        <v>1889300</v>
      </c>
      <c r="AN275" s="344">
        <v>654205</v>
      </c>
      <c r="AO275" s="344"/>
      <c r="AP275" s="344"/>
      <c r="AQ275" s="344">
        <v>1235095</v>
      </c>
      <c r="AR275" s="344"/>
      <c r="AS275" s="344"/>
      <c r="AT275" s="344"/>
      <c r="AU275" s="344"/>
      <c r="AV275" s="344"/>
      <c r="AW275" s="344"/>
      <c r="AX275" s="344">
        <v>70</v>
      </c>
      <c r="AY275" s="344">
        <v>336789</v>
      </c>
      <c r="AZ275" s="344"/>
      <c r="BA275" s="344"/>
      <c r="BB275" s="344"/>
      <c r="BC275" s="344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</row>
    <row r="276" spans="1:66" ht="15.75">
      <c r="A276" s="48" t="s">
        <v>691</v>
      </c>
      <c r="B276" s="446" t="s">
        <v>338</v>
      </c>
      <c r="C276" s="191">
        <f t="shared" si="22"/>
        <v>1828547</v>
      </c>
      <c r="D276" s="49"/>
      <c r="E276" s="49"/>
      <c r="F276" s="49"/>
      <c r="G276" s="49"/>
      <c r="H276" s="49"/>
      <c r="I276" s="49"/>
      <c r="J276" s="49"/>
      <c r="K276" s="45"/>
      <c r="L276" s="49"/>
      <c r="M276" s="49"/>
      <c r="N276" s="49"/>
      <c r="O276" s="49"/>
      <c r="P276" s="49"/>
      <c r="Q276" s="49">
        <v>2309</v>
      </c>
      <c r="R276" s="49">
        <v>1828547</v>
      </c>
      <c r="S276" s="49"/>
      <c r="T276" s="49"/>
      <c r="U276" s="49"/>
      <c r="V276" s="87"/>
      <c r="W276" s="49"/>
      <c r="X276" s="49"/>
      <c r="Y276" s="49"/>
      <c r="Z276" s="49"/>
      <c r="AA276" s="49"/>
      <c r="AB276" s="49"/>
      <c r="AC276" s="86"/>
      <c r="AD276" s="49"/>
      <c r="AE276" s="49"/>
      <c r="AF276" s="186"/>
      <c r="AJ276" s="3" t="s">
        <v>699</v>
      </c>
      <c r="AK276" s="3" t="s">
        <v>338</v>
      </c>
      <c r="AL276" s="344">
        <v>1773500</v>
      </c>
      <c r="AM276" s="344"/>
      <c r="AN276" s="344"/>
      <c r="AO276" s="344"/>
      <c r="AP276" s="344"/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>
        <v>2309</v>
      </c>
      <c r="BA276" s="344">
        <v>1773500</v>
      </c>
      <c r="BB276" s="344"/>
      <c r="BC276" s="344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</row>
    <row r="277" spans="1:66" ht="15.75">
      <c r="A277" s="48" t="s">
        <v>692</v>
      </c>
      <c r="B277" s="446" t="s">
        <v>339</v>
      </c>
      <c r="C277" s="191">
        <f t="shared" si="22"/>
        <v>1200000</v>
      </c>
      <c r="D277" s="49">
        <f t="shared" si="23"/>
        <v>1200000</v>
      </c>
      <c r="E277" s="49"/>
      <c r="F277" s="49">
        <v>300000</v>
      </c>
      <c r="G277" s="49">
        <v>300000</v>
      </c>
      <c r="H277" s="49"/>
      <c r="I277" s="49">
        <v>600000</v>
      </c>
      <c r="J277" s="49"/>
      <c r="K277" s="45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87"/>
      <c r="W277" s="49"/>
      <c r="X277" s="49"/>
      <c r="Y277" s="49"/>
      <c r="Z277" s="49"/>
      <c r="AA277" s="49"/>
      <c r="AB277" s="49"/>
      <c r="AC277" s="86"/>
      <c r="AD277" s="49"/>
      <c r="AE277" s="49"/>
      <c r="AF277" s="186"/>
      <c r="AJ277" s="3" t="s">
        <v>700</v>
      </c>
      <c r="AK277" s="3" t="s">
        <v>339</v>
      </c>
      <c r="AL277" s="344">
        <v>795933</v>
      </c>
      <c r="AM277" s="344">
        <v>795933</v>
      </c>
      <c r="AN277" s="344"/>
      <c r="AO277" s="344">
        <v>167833</v>
      </c>
      <c r="AP277" s="344">
        <v>168900</v>
      </c>
      <c r="AQ277" s="344">
        <v>0</v>
      </c>
      <c r="AR277" s="344">
        <v>459200</v>
      </c>
      <c r="AS277" s="344"/>
      <c r="AT277" s="344"/>
      <c r="AU277" s="344"/>
      <c r="AV277" s="344"/>
      <c r="AW277" s="344"/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</row>
    <row r="278" spans="1:66" ht="15.75">
      <c r="A278" s="48" t="s">
        <v>693</v>
      </c>
      <c r="B278" s="446" t="s">
        <v>340</v>
      </c>
      <c r="C278" s="191">
        <f t="shared" si="22"/>
        <v>500000</v>
      </c>
      <c r="D278" s="49">
        <f t="shared" si="23"/>
        <v>500000</v>
      </c>
      <c r="E278" s="49"/>
      <c r="F278" s="49"/>
      <c r="G278" s="49"/>
      <c r="H278" s="49"/>
      <c r="I278" s="49">
        <v>500000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87"/>
      <c r="W278" s="49"/>
      <c r="X278" s="49"/>
      <c r="Y278" s="49"/>
      <c r="Z278" s="49"/>
      <c r="AA278" s="49"/>
      <c r="AB278" s="49"/>
      <c r="AC278" s="86"/>
      <c r="AD278" s="49"/>
      <c r="AE278" s="49"/>
      <c r="AF278" s="186"/>
      <c r="AJ278" s="3" t="s">
        <v>701</v>
      </c>
      <c r="AK278" s="3" t="s">
        <v>340</v>
      </c>
      <c r="AL278" s="344">
        <v>450741</v>
      </c>
      <c r="AM278" s="344">
        <v>450741</v>
      </c>
      <c r="AN278" s="344"/>
      <c r="AO278" s="344">
        <v>0</v>
      </c>
      <c r="AP278" s="344">
        <v>0</v>
      </c>
      <c r="AQ278" s="344">
        <v>0</v>
      </c>
      <c r="AR278" s="344">
        <v>450741</v>
      </c>
      <c r="AS278" s="344"/>
      <c r="AT278" s="344"/>
      <c r="AU278" s="344"/>
      <c r="AV278" s="344"/>
      <c r="AW278" s="344"/>
      <c r="AX278" s="344"/>
      <c r="AY278" s="344"/>
      <c r="AZ278" s="344"/>
      <c r="BA278" s="344"/>
      <c r="BB278" s="344"/>
      <c r="BC278" s="344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</row>
    <row r="279" spans="1:66" ht="15.75">
      <c r="A279" s="48" t="s">
        <v>694</v>
      </c>
      <c r="B279" s="511" t="s">
        <v>341</v>
      </c>
      <c r="C279" s="191">
        <f t="shared" si="22"/>
        <v>2013818</v>
      </c>
      <c r="D279" s="49">
        <f t="shared" si="23"/>
        <v>500000</v>
      </c>
      <c r="E279" s="49">
        <v>500000</v>
      </c>
      <c r="F279" s="49"/>
      <c r="G279" s="49"/>
      <c r="H279" s="49"/>
      <c r="I279" s="49"/>
      <c r="J279" s="49"/>
      <c r="K279" s="49"/>
      <c r="L279" s="49"/>
      <c r="M279" s="49">
        <v>992</v>
      </c>
      <c r="N279" s="49">
        <v>1438400</v>
      </c>
      <c r="O279" s="49"/>
      <c r="P279" s="49"/>
      <c r="Q279" s="49"/>
      <c r="R279" s="49"/>
      <c r="S279" s="49"/>
      <c r="T279" s="49"/>
      <c r="U279" s="49"/>
      <c r="V279" s="87"/>
      <c r="W279" s="49"/>
      <c r="X279" s="49"/>
      <c r="Y279" s="49"/>
      <c r="Z279" s="49"/>
      <c r="AA279" s="49"/>
      <c r="AB279" s="49"/>
      <c r="AC279" s="86">
        <v>75418</v>
      </c>
      <c r="AD279" s="49">
        <v>75418</v>
      </c>
      <c r="AE279" s="49"/>
      <c r="AF279" s="186"/>
      <c r="AJ279" s="3" t="s">
        <v>702</v>
      </c>
      <c r="AK279" s="3" t="s">
        <v>341</v>
      </c>
      <c r="AL279" s="344">
        <v>165110</v>
      </c>
      <c r="AM279" s="344"/>
      <c r="AN279" s="344"/>
      <c r="AO279" s="344">
        <v>0</v>
      </c>
      <c r="AP279" s="344">
        <v>0</v>
      </c>
      <c r="AQ279" s="344">
        <v>0</v>
      </c>
      <c r="AR279" s="344">
        <v>0</v>
      </c>
      <c r="AS279" s="344"/>
      <c r="AT279" s="344"/>
      <c r="AU279" s="344"/>
      <c r="AV279" s="344"/>
      <c r="AW279" s="344"/>
      <c r="AX279" s="344"/>
      <c r="AY279" s="344"/>
      <c r="AZ279" s="344"/>
      <c r="BA279" s="344"/>
      <c r="BB279" s="344"/>
      <c r="BC279" s="344"/>
      <c r="BD279" s="344"/>
      <c r="BE279" s="344"/>
      <c r="BF279" s="344"/>
      <c r="BG279" s="344"/>
      <c r="BH279" s="344"/>
      <c r="BI279" s="344"/>
      <c r="BJ279" s="344"/>
      <c r="BK279" s="344"/>
      <c r="BL279" s="344">
        <v>82555</v>
      </c>
      <c r="BM279" s="344">
        <v>82555</v>
      </c>
      <c r="BN279" s="344"/>
    </row>
    <row r="280" spans="1:66" ht="15.75">
      <c r="A280" s="48" t="s">
        <v>695</v>
      </c>
      <c r="B280" s="446" t="s">
        <v>342</v>
      </c>
      <c r="C280" s="191">
        <f t="shared" si="22"/>
        <v>3581414</v>
      </c>
      <c r="D280" s="49">
        <f t="shared" si="23"/>
        <v>3581414</v>
      </c>
      <c r="E280" s="49"/>
      <c r="F280" s="49">
        <v>500000</v>
      </c>
      <c r="G280" s="49">
        <v>500000</v>
      </c>
      <c r="H280" s="49">
        <v>1848248</v>
      </c>
      <c r="I280" s="49">
        <v>733166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87"/>
      <c r="W280" s="49"/>
      <c r="X280" s="49"/>
      <c r="Y280" s="49"/>
      <c r="Z280" s="49"/>
      <c r="AA280" s="49"/>
      <c r="AB280" s="49"/>
      <c r="AC280" s="86"/>
      <c r="AD280" s="49"/>
      <c r="AE280" s="49"/>
      <c r="AF280" s="186"/>
      <c r="AJ280" s="3" t="s">
        <v>703</v>
      </c>
      <c r="AK280" s="3" t="s">
        <v>342</v>
      </c>
      <c r="AL280" s="344">
        <v>2943555</v>
      </c>
      <c r="AM280" s="344">
        <v>2943555</v>
      </c>
      <c r="AN280" s="344"/>
      <c r="AO280" s="344">
        <v>311023</v>
      </c>
      <c r="AP280" s="344">
        <v>340931</v>
      </c>
      <c r="AQ280" s="344">
        <v>1791965</v>
      </c>
      <c r="AR280" s="344">
        <v>499636</v>
      </c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</row>
    <row r="281" spans="1:66" ht="15.75">
      <c r="A281" s="48" t="s">
        <v>696</v>
      </c>
      <c r="B281" s="446" t="s">
        <v>906</v>
      </c>
      <c r="C281" s="191">
        <f t="shared" si="22"/>
        <v>2601960</v>
      </c>
      <c r="D281" s="49">
        <f t="shared" si="23"/>
        <v>2601960</v>
      </c>
      <c r="E281" s="49"/>
      <c r="F281" s="49">
        <v>300000</v>
      </c>
      <c r="G281" s="49">
        <v>300000</v>
      </c>
      <c r="H281" s="49">
        <v>1401960</v>
      </c>
      <c r="I281" s="49">
        <v>600000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87"/>
      <c r="W281" s="49"/>
      <c r="X281" s="49"/>
      <c r="Y281" s="49"/>
      <c r="Z281" s="49"/>
      <c r="AA281" s="49"/>
      <c r="AB281" s="49"/>
      <c r="AC281" s="304"/>
      <c r="AD281" s="304"/>
      <c r="AE281" s="49"/>
      <c r="AF281" s="186"/>
      <c r="AJ281" s="3" t="s">
        <v>704</v>
      </c>
      <c r="AK281" s="3" t="s">
        <v>906</v>
      </c>
      <c r="AL281" s="344">
        <v>2210947</v>
      </c>
      <c r="AM281" s="344">
        <v>2210947</v>
      </c>
      <c r="AN281" s="344"/>
      <c r="AO281" s="344">
        <v>242723</v>
      </c>
      <c r="AP281" s="344">
        <v>232689</v>
      </c>
      <c r="AQ281" s="344">
        <v>1355099</v>
      </c>
      <c r="AR281" s="344">
        <v>380436</v>
      </c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</row>
    <row r="282" spans="1:66" ht="15.75">
      <c r="A282" s="48" t="s">
        <v>697</v>
      </c>
      <c r="B282" s="446" t="s">
        <v>343</v>
      </c>
      <c r="C282" s="191">
        <f t="shared" si="22"/>
        <v>1714567</v>
      </c>
      <c r="D282" s="49">
        <f t="shared" si="23"/>
        <v>1714567</v>
      </c>
      <c r="E282" s="49"/>
      <c r="F282" s="49">
        <v>250000</v>
      </c>
      <c r="G282" s="49">
        <v>250000</v>
      </c>
      <c r="H282" s="49">
        <v>1214567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87"/>
      <c r="W282" s="49"/>
      <c r="X282" s="49"/>
      <c r="Y282" s="49"/>
      <c r="Z282" s="49"/>
      <c r="AA282" s="49"/>
      <c r="AB282" s="49"/>
      <c r="AC282" s="86"/>
      <c r="AD282" s="49"/>
      <c r="AE282" s="49"/>
      <c r="AF282" s="186"/>
      <c r="AJ282" s="3" t="s">
        <v>705</v>
      </c>
      <c r="AK282" s="3" t="s">
        <v>343</v>
      </c>
      <c r="AL282" s="344">
        <v>1766501</v>
      </c>
      <c r="AM282" s="344">
        <v>1766501</v>
      </c>
      <c r="AN282" s="344"/>
      <c r="AO282" s="344">
        <v>250000</v>
      </c>
      <c r="AP282" s="344">
        <v>250000</v>
      </c>
      <c r="AQ282" s="344">
        <v>1266501</v>
      </c>
      <c r="AR282" s="344"/>
      <c r="AS282" s="344"/>
      <c r="AT282" s="344"/>
      <c r="AU282" s="344"/>
      <c r="AV282" s="344"/>
      <c r="AW282" s="344"/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</row>
    <row r="283" spans="1:66" ht="15.75">
      <c r="A283" s="48" t="s">
        <v>698</v>
      </c>
      <c r="B283" s="446" t="s">
        <v>344</v>
      </c>
      <c r="C283" s="191">
        <f t="shared" si="22"/>
        <v>1653338</v>
      </c>
      <c r="D283" s="49">
        <f t="shared" si="23"/>
        <v>1653338</v>
      </c>
      <c r="E283" s="49"/>
      <c r="F283" s="49">
        <v>250000</v>
      </c>
      <c r="G283" s="49">
        <v>250000</v>
      </c>
      <c r="H283" s="49">
        <v>1153338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87"/>
      <c r="W283" s="49"/>
      <c r="X283" s="49"/>
      <c r="Y283" s="49"/>
      <c r="Z283" s="49"/>
      <c r="AA283" s="49"/>
      <c r="AB283" s="49"/>
      <c r="AC283" s="86"/>
      <c r="AD283" s="49"/>
      <c r="AE283" s="49"/>
      <c r="AF283" s="186"/>
      <c r="AJ283" s="3" t="s">
        <v>706</v>
      </c>
      <c r="AK283" s="3" t="s">
        <v>344</v>
      </c>
      <c r="AL283" s="344">
        <v>1700783</v>
      </c>
      <c r="AM283" s="344">
        <v>1700783</v>
      </c>
      <c r="AN283" s="344"/>
      <c r="AO283" s="344">
        <v>250000</v>
      </c>
      <c r="AP283" s="344">
        <v>250000</v>
      </c>
      <c r="AQ283" s="344">
        <v>1200783</v>
      </c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</row>
    <row r="284" spans="1:66" ht="15.75">
      <c r="A284" s="48" t="s">
        <v>699</v>
      </c>
      <c r="B284" s="446" t="s">
        <v>907</v>
      </c>
      <c r="C284" s="191">
        <f t="shared" si="22"/>
        <v>736001</v>
      </c>
      <c r="D284" s="49">
        <f t="shared" si="23"/>
        <v>736001</v>
      </c>
      <c r="E284" s="49"/>
      <c r="F284" s="49">
        <v>371698</v>
      </c>
      <c r="G284" s="49">
        <v>364303</v>
      </c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87"/>
      <c r="W284" s="49"/>
      <c r="X284" s="49"/>
      <c r="Y284" s="49"/>
      <c r="Z284" s="49"/>
      <c r="AA284" s="49"/>
      <c r="AB284" s="49"/>
      <c r="AC284" s="86"/>
      <c r="AD284" s="49"/>
      <c r="AE284" s="49"/>
      <c r="AF284" s="186"/>
      <c r="AJ284" s="3" t="s">
        <v>707</v>
      </c>
      <c r="AK284" s="3" t="s">
        <v>907</v>
      </c>
      <c r="AL284" s="344">
        <v>736475</v>
      </c>
      <c r="AM284" s="344">
        <v>736475</v>
      </c>
      <c r="AN284" s="344"/>
      <c r="AO284" s="344">
        <v>372014</v>
      </c>
      <c r="AP284" s="344">
        <v>364461</v>
      </c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</row>
    <row r="285" spans="1:66" ht="15.75">
      <c r="A285" s="48" t="s">
        <v>700</v>
      </c>
      <c r="B285" s="446" t="s">
        <v>908</v>
      </c>
      <c r="C285" s="191">
        <f t="shared" si="22"/>
        <v>4289524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>
        <v>3852</v>
      </c>
      <c r="N285" s="49">
        <v>4289524</v>
      </c>
      <c r="O285" s="49"/>
      <c r="P285" s="49"/>
      <c r="Q285" s="49"/>
      <c r="R285" s="49"/>
      <c r="S285" s="49"/>
      <c r="T285" s="49"/>
      <c r="U285" s="49"/>
      <c r="V285" s="87"/>
      <c r="W285" s="49"/>
      <c r="X285" s="49"/>
      <c r="Y285" s="49"/>
      <c r="Z285" s="49"/>
      <c r="AA285" s="49"/>
      <c r="AB285" s="49"/>
      <c r="AC285" s="86"/>
      <c r="AD285" s="49"/>
      <c r="AE285" s="49"/>
      <c r="AF285" s="186"/>
      <c r="AJ285" s="3" t="s">
        <v>708</v>
      </c>
      <c r="AK285" s="3" t="s">
        <v>908</v>
      </c>
      <c r="AL285" s="344">
        <v>5771921</v>
      </c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>
        <v>3852</v>
      </c>
      <c r="AW285" s="344">
        <v>5771921</v>
      </c>
      <c r="AX285" s="344"/>
      <c r="AY285" s="344"/>
      <c r="AZ285" s="344"/>
      <c r="BA285" s="344"/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</row>
    <row r="286" spans="1:66" ht="15.75">
      <c r="A286" s="48" t="s">
        <v>701</v>
      </c>
      <c r="B286" s="446" t="s">
        <v>909</v>
      </c>
      <c r="C286" s="191">
        <f t="shared" si="22"/>
        <v>977882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>
        <v>895</v>
      </c>
      <c r="N286" s="49">
        <v>977882</v>
      </c>
      <c r="O286" s="49"/>
      <c r="P286" s="49"/>
      <c r="Q286" s="49"/>
      <c r="R286" s="49"/>
      <c r="S286" s="49"/>
      <c r="T286" s="49"/>
      <c r="U286" s="49"/>
      <c r="V286" s="87"/>
      <c r="W286" s="49"/>
      <c r="X286" s="49"/>
      <c r="Y286" s="49"/>
      <c r="Z286" s="49"/>
      <c r="AA286" s="49"/>
      <c r="AB286" s="49"/>
      <c r="AC286" s="86"/>
      <c r="AD286" s="49"/>
      <c r="AE286" s="49"/>
      <c r="AF286" s="186"/>
      <c r="AJ286" s="3" t="s">
        <v>709</v>
      </c>
      <c r="AK286" s="3" t="s">
        <v>909</v>
      </c>
      <c r="AL286" s="344">
        <v>2179125</v>
      </c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>
        <v>895</v>
      </c>
      <c r="AW286" s="344">
        <v>2179125</v>
      </c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</row>
    <row r="287" spans="1:66" ht="15.75">
      <c r="A287" s="48" t="s">
        <v>1036</v>
      </c>
      <c r="B287" s="446" t="s">
        <v>1023</v>
      </c>
      <c r="C287" s="191">
        <f t="shared" si="22"/>
        <v>474600</v>
      </c>
      <c r="D287" s="49">
        <f t="shared" si="23"/>
        <v>474600</v>
      </c>
      <c r="E287" s="49"/>
      <c r="F287" s="49"/>
      <c r="G287" s="49">
        <v>474600</v>
      </c>
      <c r="H287" s="49"/>
      <c r="I287" s="49"/>
      <c r="J287" s="49"/>
      <c r="K287" s="49"/>
      <c r="L287" s="49"/>
      <c r="M287" s="49"/>
      <c r="N287" s="191"/>
      <c r="O287" s="49"/>
      <c r="P287" s="49"/>
      <c r="Q287" s="49"/>
      <c r="R287" s="49"/>
      <c r="S287" s="49"/>
      <c r="T287" s="49"/>
      <c r="U287" s="49"/>
      <c r="V287" s="87"/>
      <c r="W287" s="49"/>
      <c r="X287" s="49"/>
      <c r="Y287" s="49"/>
      <c r="Z287" s="49"/>
      <c r="AA287" s="49"/>
      <c r="AB287" s="49"/>
      <c r="AC287" s="86"/>
      <c r="AD287" s="49"/>
      <c r="AE287" s="49"/>
      <c r="AF287" s="186"/>
      <c r="AJ287" s="3" t="s">
        <v>710</v>
      </c>
      <c r="AK287" s="3" t="s">
        <v>910</v>
      </c>
      <c r="AL287" s="344">
        <v>601061</v>
      </c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4">
        <v>612</v>
      </c>
      <c r="AW287" s="344">
        <v>601061</v>
      </c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</row>
    <row r="288" spans="1:66" ht="15.75">
      <c r="A288" s="48" t="s">
        <v>702</v>
      </c>
      <c r="B288" s="446" t="s">
        <v>910</v>
      </c>
      <c r="C288" s="191">
        <f t="shared" si="22"/>
        <v>447821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278">
        <v>612</v>
      </c>
      <c r="N288" s="311">
        <v>447821</v>
      </c>
      <c r="O288" s="49"/>
      <c r="P288" s="49"/>
      <c r="Q288" s="49"/>
      <c r="R288" s="49"/>
      <c r="S288" s="49"/>
      <c r="T288" s="49"/>
      <c r="U288" s="49"/>
      <c r="V288" s="87"/>
      <c r="W288" s="49"/>
      <c r="X288" s="49"/>
      <c r="Y288" s="49"/>
      <c r="Z288" s="49"/>
      <c r="AA288" s="49"/>
      <c r="AB288" s="49"/>
      <c r="AC288" s="86"/>
      <c r="AD288" s="49"/>
      <c r="AE288" s="49"/>
      <c r="AF288" s="186"/>
      <c r="AJ288" s="3" t="s">
        <v>711</v>
      </c>
      <c r="AK288" s="3" t="s">
        <v>345</v>
      </c>
      <c r="AL288" s="344">
        <v>3230488</v>
      </c>
      <c r="AM288" s="344">
        <v>3230488</v>
      </c>
      <c r="AN288" s="344">
        <v>1240337</v>
      </c>
      <c r="AO288" s="344">
        <v>1461059</v>
      </c>
      <c r="AP288" s="344">
        <v>529092</v>
      </c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/>
      <c r="BM288" s="344"/>
      <c r="BN288" s="344"/>
    </row>
    <row r="289" spans="1:66" ht="15.75">
      <c r="A289" s="48" t="s">
        <v>703</v>
      </c>
      <c r="B289" s="446" t="s">
        <v>345</v>
      </c>
      <c r="C289" s="191">
        <f t="shared" si="22"/>
        <v>2795154</v>
      </c>
      <c r="D289" s="49">
        <f t="shared" si="23"/>
        <v>2795154</v>
      </c>
      <c r="E289" s="49">
        <v>826607</v>
      </c>
      <c r="F289" s="49">
        <v>1439690</v>
      </c>
      <c r="G289" s="49">
        <v>528857</v>
      </c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87"/>
      <c r="W289" s="49"/>
      <c r="X289" s="49"/>
      <c r="Y289" s="49"/>
      <c r="Z289" s="49"/>
      <c r="AA289" s="49"/>
      <c r="AB289" s="49"/>
      <c r="AC289" s="86"/>
      <c r="AD289" s="49"/>
      <c r="AE289" s="49"/>
      <c r="AF289" s="186"/>
      <c r="AJ289" s="3" t="s">
        <v>713</v>
      </c>
      <c r="AK289" s="3" t="s">
        <v>912</v>
      </c>
      <c r="AL289" s="344">
        <v>939326</v>
      </c>
      <c r="AM289" s="344">
        <v>939326</v>
      </c>
      <c r="AN289" s="344">
        <v>939326</v>
      </c>
      <c r="AO289" s="344"/>
      <c r="AP289" s="344"/>
      <c r="AQ289" s="344"/>
      <c r="AR289" s="344"/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</row>
    <row r="290" spans="1:66" ht="15.75">
      <c r="A290" s="48" t="s">
        <v>704</v>
      </c>
      <c r="B290" s="446" t="s">
        <v>911</v>
      </c>
      <c r="C290" s="191">
        <f t="shared" si="22"/>
        <v>1285730</v>
      </c>
      <c r="D290" s="49">
        <f t="shared" si="23"/>
        <v>1285730</v>
      </c>
      <c r="E290" s="49">
        <v>1285730</v>
      </c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87"/>
      <c r="W290" s="49"/>
      <c r="X290" s="49"/>
      <c r="Y290" s="49"/>
      <c r="Z290" s="49"/>
      <c r="AA290" s="49"/>
      <c r="AB290" s="49"/>
      <c r="AC290" s="86"/>
      <c r="AD290" s="49"/>
      <c r="AE290" s="49"/>
      <c r="AF290" s="186"/>
      <c r="AJ290" s="3" t="s">
        <v>714</v>
      </c>
      <c r="AK290" s="3" t="s">
        <v>346</v>
      </c>
      <c r="AL290" s="344">
        <v>3743279</v>
      </c>
      <c r="AM290" s="344"/>
      <c r="AN290" s="344"/>
      <c r="AO290" s="344"/>
      <c r="AP290" s="344"/>
      <c r="AQ290" s="344"/>
      <c r="AR290" s="344"/>
      <c r="AS290" s="344"/>
      <c r="AT290" s="344">
        <v>2</v>
      </c>
      <c r="AU290" s="344">
        <v>3743279</v>
      </c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</row>
    <row r="291" spans="1:66" ht="15.75">
      <c r="A291" s="48" t="s">
        <v>705</v>
      </c>
      <c r="B291" s="446" t="s">
        <v>912</v>
      </c>
      <c r="C291" s="191">
        <f t="shared" si="22"/>
        <v>1169255</v>
      </c>
      <c r="D291" s="49">
        <f t="shared" si="23"/>
        <v>1169255</v>
      </c>
      <c r="E291" s="49">
        <v>1169255</v>
      </c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87"/>
      <c r="W291" s="49"/>
      <c r="X291" s="49"/>
      <c r="Y291" s="49"/>
      <c r="Z291" s="49"/>
      <c r="AA291" s="49"/>
      <c r="AB291" s="49"/>
      <c r="AC291" s="86"/>
      <c r="AD291" s="49"/>
      <c r="AE291" s="49"/>
      <c r="AF291" s="186"/>
      <c r="AJ291" s="3" t="s">
        <v>715</v>
      </c>
      <c r="AK291" s="3" t="s">
        <v>347</v>
      </c>
      <c r="AL291" s="344">
        <v>1754006</v>
      </c>
      <c r="AM291" s="344"/>
      <c r="AN291" s="344"/>
      <c r="AO291" s="344"/>
      <c r="AP291" s="344"/>
      <c r="AQ291" s="344"/>
      <c r="AR291" s="344"/>
      <c r="AS291" s="344"/>
      <c r="AT291" s="344">
        <v>1</v>
      </c>
      <c r="AU291" s="344">
        <v>1754006</v>
      </c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</row>
    <row r="292" spans="1:66" ht="15.75">
      <c r="A292" s="48" t="s">
        <v>706</v>
      </c>
      <c r="B292" s="446" t="s">
        <v>346</v>
      </c>
      <c r="C292" s="191">
        <f t="shared" si="22"/>
        <v>4109762</v>
      </c>
      <c r="D292" s="49"/>
      <c r="E292" s="49"/>
      <c r="F292" s="49"/>
      <c r="G292" s="49"/>
      <c r="H292" s="49"/>
      <c r="I292" s="49"/>
      <c r="J292" s="49"/>
      <c r="K292" s="49">
        <v>2</v>
      </c>
      <c r="L292" s="49">
        <v>4109762</v>
      </c>
      <c r="M292" s="49"/>
      <c r="N292" s="49"/>
      <c r="O292" s="49"/>
      <c r="P292" s="49"/>
      <c r="Q292" s="49"/>
      <c r="R292" s="49"/>
      <c r="S292" s="49"/>
      <c r="T292" s="49"/>
      <c r="U292" s="49"/>
      <c r="V292" s="87"/>
      <c r="W292" s="49"/>
      <c r="X292" s="49"/>
      <c r="Y292" s="49"/>
      <c r="Z292" s="49"/>
      <c r="AA292" s="49"/>
      <c r="AB292" s="49"/>
      <c r="AC292" s="86"/>
      <c r="AD292" s="49"/>
      <c r="AE292" s="49"/>
      <c r="AF292" s="186"/>
      <c r="AJ292" s="3" t="s">
        <v>716</v>
      </c>
      <c r="AK292" s="3" t="s">
        <v>913</v>
      </c>
      <c r="AL292" s="344">
        <v>11872</v>
      </c>
      <c r="AM292" s="344"/>
      <c r="AN292" s="344"/>
      <c r="AO292" s="344"/>
      <c r="AP292" s="344"/>
      <c r="AQ292" s="344"/>
      <c r="AR292" s="344">
        <v>0</v>
      </c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  <c r="BI292" s="344"/>
      <c r="BJ292" s="344"/>
      <c r="BK292" s="344"/>
      <c r="BL292" s="344">
        <v>5936</v>
      </c>
      <c r="BM292" s="344">
        <v>5936</v>
      </c>
      <c r="BN292" s="344"/>
    </row>
    <row r="293" spans="1:66" ht="15.75">
      <c r="A293" s="48" t="s">
        <v>707</v>
      </c>
      <c r="B293" s="446" t="s">
        <v>347</v>
      </c>
      <c r="C293" s="191">
        <f t="shared" si="22"/>
        <v>1800000</v>
      </c>
      <c r="D293" s="49"/>
      <c r="E293" s="49"/>
      <c r="F293" s="49"/>
      <c r="G293" s="49"/>
      <c r="H293" s="49"/>
      <c r="I293" s="49"/>
      <c r="J293" s="49"/>
      <c r="K293" s="45">
        <v>1</v>
      </c>
      <c r="L293" s="49">
        <v>1800000</v>
      </c>
      <c r="M293" s="49"/>
      <c r="N293" s="49"/>
      <c r="O293" s="49"/>
      <c r="P293" s="49"/>
      <c r="Q293" s="49"/>
      <c r="R293" s="49"/>
      <c r="S293" s="49"/>
      <c r="T293" s="49"/>
      <c r="U293" s="49"/>
      <c r="V293" s="87"/>
      <c r="W293" s="49"/>
      <c r="X293" s="49"/>
      <c r="Y293" s="49"/>
      <c r="Z293" s="49"/>
      <c r="AA293" s="49"/>
      <c r="AB293" s="49"/>
      <c r="AC293" s="86"/>
      <c r="AD293" s="49"/>
      <c r="AE293" s="49"/>
      <c r="AF293" s="186"/>
      <c r="AJ293" s="3" t="s">
        <v>717</v>
      </c>
      <c r="AK293" s="3" t="s">
        <v>914</v>
      </c>
      <c r="AL293" s="344">
        <v>796519</v>
      </c>
      <c r="AM293" s="344">
        <v>796519</v>
      </c>
      <c r="AN293" s="344">
        <v>796519</v>
      </c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</row>
    <row r="294" spans="1:66" ht="15.75">
      <c r="A294" s="48" t="s">
        <v>708</v>
      </c>
      <c r="B294" s="446" t="s">
        <v>914</v>
      </c>
      <c r="C294" s="191">
        <f t="shared" si="22"/>
        <v>1140592</v>
      </c>
      <c r="D294" s="49">
        <f t="shared" si="23"/>
        <v>1140592</v>
      </c>
      <c r="E294" s="49">
        <v>1140592</v>
      </c>
      <c r="F294" s="49"/>
      <c r="G294" s="49"/>
      <c r="H294" s="49"/>
      <c r="I294" s="49"/>
      <c r="J294" s="49"/>
      <c r="K294" s="45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87"/>
      <c r="W294" s="49"/>
      <c r="X294" s="49"/>
      <c r="Y294" s="49"/>
      <c r="Z294" s="49"/>
      <c r="AA294" s="49"/>
      <c r="AB294" s="49"/>
      <c r="AC294" s="86"/>
      <c r="AD294" s="49"/>
      <c r="AE294" s="49"/>
      <c r="AF294" s="186"/>
      <c r="AJ294" s="3" t="s">
        <v>718</v>
      </c>
      <c r="AK294" s="3" t="s">
        <v>915</v>
      </c>
      <c r="AL294" s="344">
        <v>3035464</v>
      </c>
      <c r="AM294" s="344">
        <v>3035464</v>
      </c>
      <c r="AN294" s="344"/>
      <c r="AO294" s="344"/>
      <c r="AP294" s="344"/>
      <c r="AQ294" s="344">
        <v>3035464</v>
      </c>
      <c r="AR294" s="344"/>
      <c r="AS294" s="344"/>
      <c r="AT294" s="344"/>
      <c r="AU294" s="344"/>
      <c r="AV294" s="344"/>
      <c r="AW294" s="344"/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</row>
    <row r="295" spans="1:66" ht="15.75">
      <c r="A295" s="48" t="s">
        <v>709</v>
      </c>
      <c r="B295" s="446" t="s">
        <v>915</v>
      </c>
      <c r="C295" s="191">
        <f t="shared" si="22"/>
        <v>2921925</v>
      </c>
      <c r="D295" s="49">
        <f t="shared" si="23"/>
        <v>2921925</v>
      </c>
      <c r="E295" s="49"/>
      <c r="F295" s="49"/>
      <c r="G295" s="49"/>
      <c r="H295" s="49">
        <v>2921925</v>
      </c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87"/>
      <c r="W295" s="49"/>
      <c r="X295" s="49"/>
      <c r="Y295" s="49"/>
      <c r="Z295" s="49"/>
      <c r="AA295" s="49"/>
      <c r="AB295" s="49"/>
      <c r="AC295" s="304"/>
      <c r="AD295" s="278"/>
      <c r="AE295" s="49"/>
      <c r="AF295" s="186"/>
      <c r="AJ295" s="3" t="s">
        <v>719</v>
      </c>
      <c r="AK295" s="3" t="s">
        <v>349</v>
      </c>
      <c r="AL295" s="344">
        <v>1033068</v>
      </c>
      <c r="AM295" s="344">
        <v>1033068</v>
      </c>
      <c r="AN295" s="344"/>
      <c r="AO295" s="344">
        <v>0</v>
      </c>
      <c r="AP295" s="344">
        <v>159863</v>
      </c>
      <c r="AQ295" s="344">
        <v>873205</v>
      </c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</row>
    <row r="296" spans="1:66" ht="15.75">
      <c r="A296" s="48" t="s">
        <v>710</v>
      </c>
      <c r="B296" s="446" t="s">
        <v>349</v>
      </c>
      <c r="C296" s="191">
        <f t="shared" si="22"/>
        <v>917304</v>
      </c>
      <c r="D296" s="49">
        <f t="shared" si="23"/>
        <v>917304</v>
      </c>
      <c r="E296" s="49"/>
      <c r="F296" s="49"/>
      <c r="G296" s="49">
        <v>168534</v>
      </c>
      <c r="H296" s="49">
        <v>748770</v>
      </c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87"/>
      <c r="W296" s="49"/>
      <c r="X296" s="49"/>
      <c r="Y296" s="49"/>
      <c r="Z296" s="49"/>
      <c r="AA296" s="49"/>
      <c r="AB296" s="49"/>
      <c r="AC296" s="86"/>
      <c r="AD296" s="49"/>
      <c r="AE296" s="49"/>
      <c r="AF296" s="186"/>
      <c r="AJ296" s="3" t="s">
        <v>720</v>
      </c>
      <c r="AK296" s="3" t="s">
        <v>350</v>
      </c>
      <c r="AL296" s="344">
        <v>1350368</v>
      </c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>
        <v>881</v>
      </c>
      <c r="BA296" s="344">
        <v>1350368</v>
      </c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</row>
    <row r="297" spans="1:66" ht="15.75">
      <c r="A297" s="48" t="s">
        <v>1037</v>
      </c>
      <c r="B297" s="446" t="s">
        <v>350</v>
      </c>
      <c r="C297" s="191">
        <f t="shared" si="22"/>
        <v>1374754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>
        <v>881</v>
      </c>
      <c r="R297" s="49">
        <v>1374754</v>
      </c>
      <c r="S297" s="49"/>
      <c r="T297" s="49"/>
      <c r="U297" s="49"/>
      <c r="V297" s="87"/>
      <c r="W297" s="49"/>
      <c r="X297" s="49"/>
      <c r="Y297" s="49"/>
      <c r="Z297" s="49"/>
      <c r="AA297" s="49"/>
      <c r="AB297" s="49"/>
      <c r="AC297" s="86"/>
      <c r="AD297" s="49"/>
      <c r="AE297" s="49"/>
      <c r="AF297" s="186"/>
      <c r="AJ297" s="3" t="s">
        <v>721</v>
      </c>
      <c r="AK297" s="3" t="s">
        <v>351</v>
      </c>
      <c r="AL297" s="344">
        <v>595882</v>
      </c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>
        <v>575</v>
      </c>
      <c r="BA297" s="344">
        <v>595882</v>
      </c>
      <c r="BB297" s="344"/>
      <c r="BC297" s="344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</row>
    <row r="298" spans="1:66" ht="15.75">
      <c r="A298" s="48" t="s">
        <v>1038</v>
      </c>
      <c r="B298" s="446" t="s">
        <v>351</v>
      </c>
      <c r="C298" s="191">
        <f t="shared" si="22"/>
        <v>655262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>
        <v>575</v>
      </c>
      <c r="R298" s="49">
        <v>655262</v>
      </c>
      <c r="S298" s="49"/>
      <c r="T298" s="49"/>
      <c r="U298" s="49"/>
      <c r="V298" s="87"/>
      <c r="W298" s="49"/>
      <c r="X298" s="49"/>
      <c r="Y298" s="49"/>
      <c r="Z298" s="49"/>
      <c r="AA298" s="49"/>
      <c r="AB298" s="49"/>
      <c r="AC298" s="86"/>
      <c r="AD298" s="49"/>
      <c r="AE298" s="49"/>
      <c r="AF298" s="186"/>
      <c r="AJ298" s="3" t="s">
        <v>722</v>
      </c>
      <c r="AK298" s="3" t="s">
        <v>348</v>
      </c>
      <c r="AL298" s="344">
        <v>743453</v>
      </c>
      <c r="AM298" s="344">
        <v>743453</v>
      </c>
      <c r="AN298" s="344"/>
      <c r="AO298" s="344"/>
      <c r="AP298" s="344"/>
      <c r="AQ298" s="344">
        <v>743453</v>
      </c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</row>
    <row r="299" spans="1:66" ht="15.75">
      <c r="A299" s="48" t="s">
        <v>711</v>
      </c>
      <c r="B299" s="446" t="s">
        <v>348</v>
      </c>
      <c r="C299" s="191">
        <f t="shared" si="22"/>
        <v>669781</v>
      </c>
      <c r="D299" s="49">
        <f t="shared" si="23"/>
        <v>669781</v>
      </c>
      <c r="E299" s="49"/>
      <c r="F299" s="49"/>
      <c r="G299" s="49"/>
      <c r="H299" s="49">
        <v>669781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87"/>
      <c r="W299" s="49"/>
      <c r="X299" s="49"/>
      <c r="Y299" s="49"/>
      <c r="Z299" s="49"/>
      <c r="AA299" s="49"/>
      <c r="AB299" s="49"/>
      <c r="AC299" s="86"/>
      <c r="AD299" s="49"/>
      <c r="AE299" s="49"/>
      <c r="AF299" s="186"/>
      <c r="AJ299" s="3" t="s">
        <v>723</v>
      </c>
      <c r="AK299" s="3" t="s">
        <v>352</v>
      </c>
      <c r="AL299" s="344">
        <v>508808</v>
      </c>
      <c r="AM299" s="344"/>
      <c r="AN299" s="344"/>
      <c r="AO299" s="344"/>
      <c r="AP299" s="344"/>
      <c r="AQ299" s="344">
        <v>0</v>
      </c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>
        <v>254404</v>
      </c>
      <c r="BM299" s="344">
        <v>254404</v>
      </c>
      <c r="BN299" s="344"/>
    </row>
    <row r="300" spans="1:66" ht="15.75">
      <c r="A300" s="48" t="s">
        <v>712</v>
      </c>
      <c r="B300" s="446" t="s">
        <v>352</v>
      </c>
      <c r="C300" s="191">
        <f t="shared" si="22"/>
        <v>4542931</v>
      </c>
      <c r="D300" s="49">
        <f t="shared" si="23"/>
        <v>4542931</v>
      </c>
      <c r="E300" s="49"/>
      <c r="F300" s="49"/>
      <c r="G300" s="49"/>
      <c r="H300" s="49">
        <v>4542931</v>
      </c>
      <c r="I300" s="49"/>
      <c r="J300" s="49"/>
      <c r="K300" s="49"/>
      <c r="L300" s="49"/>
      <c r="M300" s="49"/>
      <c r="N300" s="49"/>
      <c r="O300" s="49"/>
      <c r="P300" s="49"/>
      <c r="Q300" s="49"/>
      <c r="R300" s="191"/>
      <c r="S300" s="49"/>
      <c r="T300" s="49"/>
      <c r="U300" s="49"/>
      <c r="V300" s="87"/>
      <c r="W300" s="49"/>
      <c r="X300" s="49"/>
      <c r="Y300" s="49"/>
      <c r="Z300" s="49"/>
      <c r="AA300" s="49"/>
      <c r="AB300" s="49"/>
      <c r="AC300" s="86"/>
      <c r="AD300" s="49"/>
      <c r="AE300" s="49"/>
      <c r="AF300" s="186"/>
      <c r="AJ300" s="3" t="s">
        <v>724</v>
      </c>
      <c r="AK300" s="3" t="s">
        <v>353</v>
      </c>
      <c r="AL300" s="344">
        <v>1150760</v>
      </c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>
        <v>610</v>
      </c>
      <c r="AW300" s="344">
        <v>1150760</v>
      </c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</row>
    <row r="301" spans="1:66" ht="15.75">
      <c r="A301" s="48" t="s">
        <v>713</v>
      </c>
      <c r="B301" s="446" t="s">
        <v>353</v>
      </c>
      <c r="C301" s="191">
        <f t="shared" si="22"/>
        <v>1650000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>
        <v>610</v>
      </c>
      <c r="N301" s="49">
        <v>1650000</v>
      </c>
      <c r="O301" s="49"/>
      <c r="P301" s="49"/>
      <c r="Q301" s="49"/>
      <c r="R301" s="49"/>
      <c r="S301" s="49"/>
      <c r="T301" s="49"/>
      <c r="U301" s="49"/>
      <c r="V301" s="87"/>
      <c r="W301" s="49"/>
      <c r="X301" s="49"/>
      <c r="Y301" s="49"/>
      <c r="Z301" s="49"/>
      <c r="AA301" s="49"/>
      <c r="AB301" s="49"/>
      <c r="AC301" s="86"/>
      <c r="AD301" s="49"/>
      <c r="AE301" s="49"/>
      <c r="AF301" s="186"/>
      <c r="AJ301" s="3" t="s">
        <v>725</v>
      </c>
      <c r="AK301" s="3" t="s">
        <v>354</v>
      </c>
      <c r="AL301" s="344">
        <v>3980624</v>
      </c>
      <c r="AM301" s="344">
        <v>1789607</v>
      </c>
      <c r="AN301" s="344"/>
      <c r="AO301" s="344"/>
      <c r="AP301" s="344"/>
      <c r="AQ301" s="344">
        <v>1789607</v>
      </c>
      <c r="AR301" s="344"/>
      <c r="AS301" s="344"/>
      <c r="AT301" s="344"/>
      <c r="AU301" s="344"/>
      <c r="AV301" s="344"/>
      <c r="AW301" s="344"/>
      <c r="AX301" s="344"/>
      <c r="AY301" s="344"/>
      <c r="AZ301" s="344">
        <v>2760</v>
      </c>
      <c r="BA301" s="344">
        <v>2191017</v>
      </c>
      <c r="BB301" s="344"/>
      <c r="BC301" s="344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</row>
    <row r="302" spans="1:66" ht="15.75">
      <c r="A302" s="48" t="s">
        <v>714</v>
      </c>
      <c r="B302" s="446" t="s">
        <v>354</v>
      </c>
      <c r="C302" s="191">
        <f t="shared" si="22"/>
        <v>3897586</v>
      </c>
      <c r="D302" s="49">
        <f t="shared" si="23"/>
        <v>1698277</v>
      </c>
      <c r="E302" s="49"/>
      <c r="F302" s="49"/>
      <c r="G302" s="49"/>
      <c r="H302" s="49">
        <v>1698277</v>
      </c>
      <c r="I302" s="49"/>
      <c r="J302" s="49"/>
      <c r="K302" s="49"/>
      <c r="L302" s="49"/>
      <c r="M302" s="49"/>
      <c r="N302" s="49"/>
      <c r="O302" s="49"/>
      <c r="P302" s="49"/>
      <c r="Q302" s="49">
        <v>2760</v>
      </c>
      <c r="R302" s="49">
        <v>2199309</v>
      </c>
      <c r="S302" s="49"/>
      <c r="T302" s="49"/>
      <c r="U302" s="49"/>
      <c r="V302" s="87"/>
      <c r="W302" s="49"/>
      <c r="X302" s="49"/>
      <c r="Y302" s="49"/>
      <c r="Z302" s="49"/>
      <c r="AA302" s="49"/>
      <c r="AB302" s="49"/>
      <c r="AC302" s="86"/>
      <c r="AD302" s="49"/>
      <c r="AE302" s="49"/>
      <c r="AF302" s="186"/>
      <c r="AJ302" s="3" t="s">
        <v>726</v>
      </c>
      <c r="AK302" s="3" t="s">
        <v>916</v>
      </c>
      <c r="AL302" s="344">
        <v>1640236</v>
      </c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>
        <v>1950</v>
      </c>
      <c r="AW302" s="344">
        <v>1640236</v>
      </c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344"/>
      <c r="BK302" s="344"/>
      <c r="BL302" s="344"/>
      <c r="BM302" s="344"/>
      <c r="BN302" s="344"/>
    </row>
    <row r="303" spans="1:66" ht="15.75">
      <c r="A303" s="48" t="s">
        <v>715</v>
      </c>
      <c r="B303" s="446" t="s">
        <v>916</v>
      </c>
      <c r="C303" s="191">
        <f t="shared" si="22"/>
        <v>1759209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>
        <v>1950</v>
      </c>
      <c r="N303" s="49">
        <v>1759209</v>
      </c>
      <c r="O303" s="49"/>
      <c r="P303" s="49"/>
      <c r="Q303" s="49"/>
      <c r="R303" s="49"/>
      <c r="S303" s="49"/>
      <c r="T303" s="49"/>
      <c r="U303" s="49"/>
      <c r="V303" s="87"/>
      <c r="W303" s="49"/>
      <c r="X303" s="49"/>
      <c r="Y303" s="49"/>
      <c r="Z303" s="49"/>
      <c r="AA303" s="49"/>
      <c r="AB303" s="49"/>
      <c r="AC303" s="86"/>
      <c r="AD303" s="49"/>
      <c r="AE303" s="49"/>
      <c r="AF303" s="186"/>
      <c r="AJ303" s="3" t="s">
        <v>727</v>
      </c>
      <c r="AK303" s="3" t="s">
        <v>355</v>
      </c>
      <c r="AL303" s="344">
        <v>2327234</v>
      </c>
      <c r="AM303" s="344">
        <v>2327234</v>
      </c>
      <c r="AN303" s="344"/>
      <c r="AO303" s="344">
        <v>1669191</v>
      </c>
      <c r="AP303" s="344">
        <v>658043</v>
      </c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344"/>
      <c r="BC303" s="344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</row>
    <row r="304" spans="1:66" ht="15.75">
      <c r="A304" s="48" t="s">
        <v>716</v>
      </c>
      <c r="B304" s="446" t="s">
        <v>355</v>
      </c>
      <c r="C304" s="191">
        <f t="shared" si="22"/>
        <v>2216172</v>
      </c>
      <c r="D304" s="49">
        <f t="shared" si="23"/>
        <v>2216172</v>
      </c>
      <c r="E304" s="49"/>
      <c r="F304" s="49">
        <v>1580793</v>
      </c>
      <c r="G304" s="49">
        <v>635379</v>
      </c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87"/>
      <c r="W304" s="49"/>
      <c r="X304" s="49"/>
      <c r="Y304" s="49"/>
      <c r="Z304" s="49"/>
      <c r="AA304" s="49"/>
      <c r="AB304" s="49"/>
      <c r="AC304" s="86"/>
      <c r="AD304" s="49"/>
      <c r="AE304" s="49"/>
      <c r="AF304" s="186"/>
      <c r="AJ304" s="3" t="s">
        <v>728</v>
      </c>
      <c r="AK304" s="3" t="s">
        <v>917</v>
      </c>
      <c r="AL304" s="344">
        <v>705002</v>
      </c>
      <c r="AM304" s="344">
        <v>705002</v>
      </c>
      <c r="AN304" s="344"/>
      <c r="AO304" s="344">
        <v>0</v>
      </c>
      <c r="AP304" s="344">
        <v>0</v>
      </c>
      <c r="AQ304" s="344"/>
      <c r="AR304" s="344">
        <v>705002</v>
      </c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</row>
    <row r="305" spans="1:66" ht="15.75">
      <c r="A305" s="48" t="s">
        <v>717</v>
      </c>
      <c r="B305" s="446" t="s">
        <v>917</v>
      </c>
      <c r="C305" s="191">
        <f t="shared" si="22"/>
        <v>794345</v>
      </c>
      <c r="D305" s="49">
        <f t="shared" si="23"/>
        <v>794345</v>
      </c>
      <c r="E305" s="49"/>
      <c r="F305" s="49"/>
      <c r="G305" s="49"/>
      <c r="H305" s="49"/>
      <c r="I305" s="49">
        <v>794345</v>
      </c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87"/>
      <c r="W305" s="49"/>
      <c r="X305" s="49"/>
      <c r="Y305" s="49"/>
      <c r="Z305" s="49"/>
      <c r="AA305" s="49"/>
      <c r="AB305" s="49"/>
      <c r="AC305" s="86"/>
      <c r="AD305" s="49"/>
      <c r="AE305" s="49"/>
      <c r="AF305" s="186"/>
      <c r="AJ305" s="3" t="s">
        <v>729</v>
      </c>
      <c r="AK305" s="3" t="s">
        <v>918</v>
      </c>
      <c r="AL305" s="344">
        <v>915436</v>
      </c>
      <c r="AM305" s="344">
        <v>915436</v>
      </c>
      <c r="AN305" s="344">
        <v>915436</v>
      </c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</row>
    <row r="306" spans="1:66" ht="15.75">
      <c r="A306" s="48" t="s">
        <v>718</v>
      </c>
      <c r="B306" s="446" t="s">
        <v>918</v>
      </c>
      <c r="C306" s="191">
        <f t="shared" si="22"/>
        <v>1300000</v>
      </c>
      <c r="D306" s="49">
        <f t="shared" si="23"/>
        <v>1300000</v>
      </c>
      <c r="E306" s="49">
        <v>1300000</v>
      </c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87"/>
      <c r="W306" s="49"/>
      <c r="X306" s="49"/>
      <c r="Y306" s="49"/>
      <c r="Z306" s="49"/>
      <c r="AA306" s="49"/>
      <c r="AB306" s="49"/>
      <c r="AC306" s="86"/>
      <c r="AD306" s="49"/>
      <c r="AE306" s="49"/>
      <c r="AF306" s="186"/>
      <c r="AJ306" s="3" t="s">
        <v>730</v>
      </c>
      <c r="AK306" s="3" t="s">
        <v>919</v>
      </c>
      <c r="AL306" s="344">
        <v>717409</v>
      </c>
      <c r="AM306" s="344">
        <v>717409</v>
      </c>
      <c r="AN306" s="344">
        <v>717409</v>
      </c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/>
      <c r="BA306" s="344"/>
      <c r="BB306" s="344"/>
      <c r="BC306" s="344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</row>
    <row r="307" spans="1:66" ht="15.75">
      <c r="A307" s="48" t="s">
        <v>719</v>
      </c>
      <c r="B307" s="446" t="s">
        <v>919</v>
      </c>
      <c r="C307" s="191">
        <f t="shared" si="22"/>
        <v>794574</v>
      </c>
      <c r="D307" s="49">
        <f t="shared" si="23"/>
        <v>794574</v>
      </c>
      <c r="E307" s="49">
        <v>794574</v>
      </c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87"/>
      <c r="W307" s="49"/>
      <c r="X307" s="49"/>
      <c r="Y307" s="49"/>
      <c r="Z307" s="49"/>
      <c r="AA307" s="49"/>
      <c r="AB307" s="49"/>
      <c r="AC307" s="86"/>
      <c r="AD307" s="49"/>
      <c r="AE307" s="49"/>
      <c r="AF307" s="186"/>
      <c r="AJ307" s="3" t="s">
        <v>731</v>
      </c>
      <c r="AK307" s="3" t="s">
        <v>920</v>
      </c>
      <c r="AL307" s="344">
        <v>973889</v>
      </c>
      <c r="AM307" s="344">
        <v>973889</v>
      </c>
      <c r="AN307" s="344">
        <v>973889</v>
      </c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/>
      <c r="BA307" s="344"/>
      <c r="BB307" s="344"/>
      <c r="BC307" s="344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</row>
    <row r="308" spans="1:66" ht="15.75">
      <c r="A308" s="48" t="s">
        <v>720</v>
      </c>
      <c r="B308" s="446" t="s">
        <v>920</v>
      </c>
      <c r="C308" s="191">
        <f t="shared" si="22"/>
        <v>821547</v>
      </c>
      <c r="D308" s="49">
        <f t="shared" si="23"/>
        <v>821547</v>
      </c>
      <c r="E308" s="49">
        <v>821547</v>
      </c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7"/>
      <c r="W308" s="49"/>
      <c r="X308" s="49"/>
      <c r="Y308" s="49"/>
      <c r="Z308" s="49"/>
      <c r="AA308" s="49"/>
      <c r="AB308" s="49"/>
      <c r="AC308" s="86"/>
      <c r="AD308" s="49"/>
      <c r="AE308" s="49"/>
      <c r="AF308" s="186"/>
      <c r="AJ308" s="3" t="s">
        <v>732</v>
      </c>
      <c r="AK308" s="3" t="s">
        <v>921</v>
      </c>
      <c r="AL308" s="344">
        <v>2265688</v>
      </c>
      <c r="AM308" s="344">
        <v>2265688</v>
      </c>
      <c r="AN308" s="344">
        <v>2265688</v>
      </c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</row>
    <row r="309" spans="1:66" ht="15.75">
      <c r="A309" s="48" t="s">
        <v>721</v>
      </c>
      <c r="B309" s="446" t="s">
        <v>921</v>
      </c>
      <c r="C309" s="191">
        <f t="shared" si="22"/>
        <v>3092539</v>
      </c>
      <c r="D309" s="49">
        <f t="shared" si="23"/>
        <v>3092539</v>
      </c>
      <c r="E309" s="49">
        <v>3092539</v>
      </c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87"/>
      <c r="W309" s="49"/>
      <c r="X309" s="49"/>
      <c r="Y309" s="49"/>
      <c r="Z309" s="49"/>
      <c r="AA309" s="49"/>
      <c r="AB309" s="49"/>
      <c r="AC309" s="86"/>
      <c r="AD309" s="49"/>
      <c r="AE309" s="49"/>
      <c r="AF309" s="186"/>
      <c r="AJ309" s="3" t="s">
        <v>733</v>
      </c>
      <c r="AK309" s="3" t="s">
        <v>922</v>
      </c>
      <c r="AL309" s="344">
        <v>516557</v>
      </c>
      <c r="AM309" s="344">
        <v>516557</v>
      </c>
      <c r="AN309" s="344">
        <v>516557</v>
      </c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/>
      <c r="BM309" s="344"/>
      <c r="BN309" s="344"/>
    </row>
    <row r="310" spans="1:66" ht="15.75">
      <c r="A310" s="48" t="s">
        <v>722</v>
      </c>
      <c r="B310" s="446" t="s">
        <v>922</v>
      </c>
      <c r="C310" s="191">
        <f t="shared" si="22"/>
        <v>402334</v>
      </c>
      <c r="D310" s="49">
        <f t="shared" si="23"/>
        <v>402334</v>
      </c>
      <c r="E310" s="49">
        <v>402334</v>
      </c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87"/>
      <c r="W310" s="49"/>
      <c r="X310" s="49"/>
      <c r="Y310" s="49"/>
      <c r="Z310" s="49"/>
      <c r="AA310" s="49"/>
      <c r="AB310" s="49"/>
      <c r="AC310" s="86"/>
      <c r="AD310" s="49"/>
      <c r="AE310" s="49"/>
      <c r="AF310" s="186"/>
      <c r="AJ310" s="3" t="s">
        <v>734</v>
      </c>
      <c r="AK310" s="3" t="s">
        <v>923</v>
      </c>
      <c r="AL310" s="344">
        <v>2173559</v>
      </c>
      <c r="AM310" s="344">
        <v>2173559</v>
      </c>
      <c r="AN310" s="344">
        <v>1159243</v>
      </c>
      <c r="AO310" s="344">
        <v>535156</v>
      </c>
      <c r="AP310" s="344">
        <v>479160</v>
      </c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</row>
    <row r="311" spans="1:66" ht="15.75">
      <c r="A311" s="48" t="s">
        <v>723</v>
      </c>
      <c r="B311" s="446" t="s">
        <v>923</v>
      </c>
      <c r="C311" s="191">
        <f t="shared" si="22"/>
        <v>2230501</v>
      </c>
      <c r="D311" s="49">
        <f t="shared" si="23"/>
        <v>2230501</v>
      </c>
      <c r="E311" s="49">
        <v>1207817</v>
      </c>
      <c r="F311" s="49">
        <v>535167</v>
      </c>
      <c r="G311" s="49">
        <v>487517</v>
      </c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87"/>
      <c r="W311" s="49"/>
      <c r="X311" s="49"/>
      <c r="Y311" s="49"/>
      <c r="Z311" s="49"/>
      <c r="AA311" s="49"/>
      <c r="AB311" s="49"/>
      <c r="AC311" s="86"/>
      <c r="AD311" s="49"/>
      <c r="AE311" s="49"/>
      <c r="AF311" s="186"/>
      <c r="AJ311" s="3" t="s">
        <v>735</v>
      </c>
      <c r="AK311" s="3" t="s">
        <v>924</v>
      </c>
      <c r="AL311" s="344">
        <v>2359819</v>
      </c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4">
        <v>1932</v>
      </c>
      <c r="BA311" s="344">
        <v>2359819</v>
      </c>
      <c r="BB311" s="344"/>
      <c r="BC311" s="344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</row>
    <row r="312" spans="1:66" ht="15.75">
      <c r="A312" s="48" t="s">
        <v>724</v>
      </c>
      <c r="B312" s="446" t="s">
        <v>924</v>
      </c>
      <c r="C312" s="191">
        <f t="shared" si="22"/>
        <v>2110815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>
        <v>1932</v>
      </c>
      <c r="R312" s="49">
        <v>2110815</v>
      </c>
      <c r="S312" s="49"/>
      <c r="T312" s="49"/>
      <c r="U312" s="49"/>
      <c r="V312" s="87"/>
      <c r="W312" s="49"/>
      <c r="X312" s="49"/>
      <c r="Y312" s="49"/>
      <c r="Z312" s="49"/>
      <c r="AA312" s="49"/>
      <c r="AB312" s="49"/>
      <c r="AC312" s="86"/>
      <c r="AD312" s="49"/>
      <c r="AE312" s="49"/>
      <c r="AF312" s="186"/>
      <c r="AJ312" s="3" t="s">
        <v>736</v>
      </c>
      <c r="AK312" s="3" t="s">
        <v>925</v>
      </c>
      <c r="AL312" s="344">
        <v>30240</v>
      </c>
      <c r="AM312" s="344"/>
      <c r="AN312" s="344">
        <v>0</v>
      </c>
      <c r="AO312" s="344"/>
      <c r="AP312" s="344"/>
      <c r="AQ312" s="344"/>
      <c r="AR312" s="344"/>
      <c r="AS312" s="344"/>
      <c r="AT312" s="344"/>
      <c r="AU312" s="344"/>
      <c r="AV312" s="344">
        <v>360</v>
      </c>
      <c r="AW312" s="344">
        <v>0</v>
      </c>
      <c r="AX312" s="344"/>
      <c r="AY312" s="344"/>
      <c r="AZ312" s="344"/>
      <c r="BA312" s="344"/>
      <c r="BB312" s="344"/>
      <c r="BC312" s="344"/>
      <c r="BD312" s="344"/>
      <c r="BE312" s="344"/>
      <c r="BF312" s="344"/>
      <c r="BG312" s="344"/>
      <c r="BH312" s="344"/>
      <c r="BI312" s="344"/>
      <c r="BJ312" s="344"/>
      <c r="BK312" s="344"/>
      <c r="BL312" s="344">
        <v>15120</v>
      </c>
      <c r="BM312" s="344">
        <v>15120</v>
      </c>
      <c r="BN312" s="344"/>
    </row>
    <row r="313" spans="1:66" ht="15.75">
      <c r="A313" s="48" t="s">
        <v>725</v>
      </c>
      <c r="B313" s="511" t="s">
        <v>925</v>
      </c>
      <c r="C313" s="191">
        <f t="shared" si="22"/>
        <v>720000</v>
      </c>
      <c r="D313" s="49">
        <f t="shared" si="23"/>
        <v>270000</v>
      </c>
      <c r="E313" s="49">
        <v>270000</v>
      </c>
      <c r="F313" s="49"/>
      <c r="G313" s="49"/>
      <c r="H313" s="49"/>
      <c r="I313" s="49"/>
      <c r="J313" s="49"/>
      <c r="K313" s="49"/>
      <c r="L313" s="49"/>
      <c r="M313" s="49">
        <v>337.3</v>
      </c>
      <c r="N313" s="49">
        <v>450000</v>
      </c>
      <c r="O313" s="49"/>
      <c r="P313" s="49"/>
      <c r="Q313" s="49"/>
      <c r="R313" s="49"/>
      <c r="S313" s="49"/>
      <c r="T313" s="49"/>
      <c r="U313" s="49"/>
      <c r="V313" s="87"/>
      <c r="W313" s="49"/>
      <c r="X313" s="49"/>
      <c r="Y313" s="49"/>
      <c r="Z313" s="49"/>
      <c r="AA313" s="49"/>
      <c r="AB313" s="49"/>
      <c r="AC313" s="86"/>
      <c r="AD313" s="49"/>
      <c r="AE313" s="49"/>
      <c r="AF313" s="186"/>
      <c r="AJ313" s="3" t="s">
        <v>737</v>
      </c>
      <c r="AK313" s="3" t="s">
        <v>926</v>
      </c>
      <c r="AL313" s="344">
        <v>633379.4</v>
      </c>
      <c r="AM313" s="344">
        <v>113220.4</v>
      </c>
      <c r="AN313" s="344">
        <v>113220.4</v>
      </c>
      <c r="AO313" s="344"/>
      <c r="AP313" s="344"/>
      <c r="AQ313" s="344"/>
      <c r="AR313" s="344"/>
      <c r="AS313" s="344"/>
      <c r="AT313" s="344"/>
      <c r="AU313" s="344"/>
      <c r="AV313" s="344">
        <v>360</v>
      </c>
      <c r="AW313" s="344">
        <v>520159</v>
      </c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</row>
    <row r="314" spans="1:66" ht="15.75">
      <c r="A314" s="48" t="s">
        <v>726</v>
      </c>
      <c r="B314" s="446" t="s">
        <v>926</v>
      </c>
      <c r="C314" s="191">
        <f t="shared" si="22"/>
        <v>727884</v>
      </c>
      <c r="D314" s="49">
        <f t="shared" si="23"/>
        <v>270000</v>
      </c>
      <c r="E314" s="49">
        <v>270000</v>
      </c>
      <c r="F314" s="49"/>
      <c r="G314" s="49"/>
      <c r="H314" s="49"/>
      <c r="I314" s="49"/>
      <c r="J314" s="49"/>
      <c r="K314" s="49"/>
      <c r="L314" s="49"/>
      <c r="M314" s="49">
        <v>360</v>
      </c>
      <c r="N314" s="49">
        <v>457884</v>
      </c>
      <c r="O314" s="49"/>
      <c r="P314" s="49"/>
      <c r="Q314" s="49"/>
      <c r="R314" s="191"/>
      <c r="S314" s="49"/>
      <c r="T314" s="49"/>
      <c r="U314" s="49"/>
      <c r="V314" s="87"/>
      <c r="W314" s="49"/>
      <c r="X314" s="49"/>
      <c r="Y314" s="49"/>
      <c r="Z314" s="49"/>
      <c r="AA314" s="49"/>
      <c r="AB314" s="49"/>
      <c r="AC314" s="86"/>
      <c r="AD314" s="49"/>
      <c r="AE314" s="49"/>
      <c r="AF314" s="186"/>
      <c r="AJ314" s="3" t="s">
        <v>738</v>
      </c>
      <c r="AK314" s="3" t="s">
        <v>357</v>
      </c>
      <c r="AL314" s="344">
        <v>1525334</v>
      </c>
      <c r="AM314" s="344">
        <v>1525334</v>
      </c>
      <c r="AN314" s="344"/>
      <c r="AO314" s="344"/>
      <c r="AP314" s="344"/>
      <c r="AQ314" s="344">
        <v>1525334</v>
      </c>
      <c r="AR314" s="344"/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344"/>
      <c r="BC314" s="344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</row>
    <row r="315" spans="1:66" ht="15.75">
      <c r="A315" s="48" t="s">
        <v>727</v>
      </c>
      <c r="B315" s="446" t="s">
        <v>357</v>
      </c>
      <c r="C315" s="191">
        <f t="shared" si="22"/>
        <v>2161125</v>
      </c>
      <c r="D315" s="49">
        <f t="shared" si="23"/>
        <v>2161125</v>
      </c>
      <c r="E315" s="49"/>
      <c r="F315" s="49"/>
      <c r="G315" s="49"/>
      <c r="H315" s="49">
        <v>2161125</v>
      </c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87"/>
      <c r="W315" s="49"/>
      <c r="X315" s="49"/>
      <c r="Y315" s="49"/>
      <c r="Z315" s="49"/>
      <c r="AA315" s="49"/>
      <c r="AB315" s="49"/>
      <c r="AC315" s="86"/>
      <c r="AD315" s="49"/>
      <c r="AE315" s="49"/>
      <c r="AF315" s="186"/>
      <c r="AJ315" s="3" t="s">
        <v>739</v>
      </c>
      <c r="AK315" s="3" t="s">
        <v>356</v>
      </c>
      <c r="AL315" s="344">
        <v>738321</v>
      </c>
      <c r="AM315" s="344">
        <v>738321</v>
      </c>
      <c r="AN315" s="344"/>
      <c r="AO315" s="344">
        <v>0</v>
      </c>
      <c r="AP315" s="344">
        <v>0</v>
      </c>
      <c r="AQ315" s="344">
        <v>738321</v>
      </c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344"/>
      <c r="BC315" s="344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</row>
    <row r="316" spans="1:66" ht="15.75">
      <c r="A316" s="48" t="s">
        <v>728</v>
      </c>
      <c r="B316" s="446" t="s">
        <v>356</v>
      </c>
      <c r="C316" s="191">
        <f t="shared" si="22"/>
        <v>738321</v>
      </c>
      <c r="D316" s="49">
        <f t="shared" si="23"/>
        <v>738321</v>
      </c>
      <c r="E316" s="49"/>
      <c r="F316" s="49"/>
      <c r="G316" s="49"/>
      <c r="H316" s="49">
        <v>738321</v>
      </c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87"/>
      <c r="W316" s="49"/>
      <c r="X316" s="49"/>
      <c r="Y316" s="49"/>
      <c r="Z316" s="49"/>
      <c r="AA316" s="49"/>
      <c r="AB316" s="49"/>
      <c r="AC316" s="86"/>
      <c r="AD316" s="49"/>
      <c r="AE316" s="49"/>
      <c r="AF316" s="186"/>
      <c r="AJ316" s="3" t="s">
        <v>740</v>
      </c>
      <c r="AK316" s="3" t="s">
        <v>358</v>
      </c>
      <c r="AL316" s="344">
        <v>3989386</v>
      </c>
      <c r="AM316" s="344">
        <v>3989386</v>
      </c>
      <c r="AN316" s="344"/>
      <c r="AO316" s="344"/>
      <c r="AP316" s="344"/>
      <c r="AQ316" s="344">
        <v>3989386</v>
      </c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</row>
    <row r="317" spans="1:66" ht="15.75">
      <c r="A317" s="48" t="s">
        <v>729</v>
      </c>
      <c r="B317" s="446" t="s">
        <v>358</v>
      </c>
      <c r="C317" s="191">
        <f t="shared" si="22"/>
        <v>2659110</v>
      </c>
      <c r="D317" s="49">
        <f t="shared" si="23"/>
        <v>2659110</v>
      </c>
      <c r="E317" s="49"/>
      <c r="F317" s="49"/>
      <c r="G317" s="49"/>
      <c r="H317" s="49">
        <v>2659110</v>
      </c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87"/>
      <c r="W317" s="49"/>
      <c r="X317" s="49"/>
      <c r="Y317" s="49"/>
      <c r="Z317" s="49"/>
      <c r="AA317" s="49"/>
      <c r="AB317" s="49"/>
      <c r="AC317" s="86"/>
      <c r="AD317" s="49"/>
      <c r="AE317" s="49"/>
      <c r="AF317" s="186"/>
      <c r="AJ317" s="3" t="s">
        <v>741</v>
      </c>
      <c r="AK317" s="3" t="s">
        <v>927</v>
      </c>
      <c r="AL317" s="344">
        <v>1699259.4</v>
      </c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>
        <v>1236</v>
      </c>
      <c r="AW317" s="344">
        <v>739899</v>
      </c>
      <c r="AX317" s="344"/>
      <c r="AY317" s="344"/>
      <c r="AZ317" s="344">
        <v>1236</v>
      </c>
      <c r="BA317" s="344">
        <v>959360.4</v>
      </c>
      <c r="BB317" s="344"/>
      <c r="BC317" s="344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</row>
    <row r="318" spans="1:66" ht="15.75">
      <c r="A318" s="48" t="s">
        <v>730</v>
      </c>
      <c r="B318" s="446" t="s">
        <v>927</v>
      </c>
      <c r="C318" s="191">
        <f t="shared" si="22"/>
        <v>1908350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>
        <v>1236</v>
      </c>
      <c r="N318" s="49">
        <v>830512</v>
      </c>
      <c r="O318" s="49"/>
      <c r="P318" s="49"/>
      <c r="Q318" s="49">
        <v>1236</v>
      </c>
      <c r="R318" s="49">
        <v>1077838</v>
      </c>
      <c r="S318" s="49"/>
      <c r="T318" s="49"/>
      <c r="U318" s="49"/>
      <c r="V318" s="87"/>
      <c r="W318" s="49"/>
      <c r="X318" s="49"/>
      <c r="Y318" s="49"/>
      <c r="Z318" s="49"/>
      <c r="AA318" s="49"/>
      <c r="AB318" s="49"/>
      <c r="AC318" s="86"/>
      <c r="AD318" s="49"/>
      <c r="AE318" s="49"/>
      <c r="AF318" s="186"/>
      <c r="AJ318" s="3" t="s">
        <v>742</v>
      </c>
      <c r="AK318" s="3" t="s">
        <v>928</v>
      </c>
      <c r="AL318" s="344">
        <v>2021143</v>
      </c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>
        <v>1994</v>
      </c>
      <c r="AW318" s="344">
        <v>2021143</v>
      </c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</row>
    <row r="319" spans="1:66" ht="15.75">
      <c r="A319" s="48" t="s">
        <v>731</v>
      </c>
      <c r="B319" s="446" t="s">
        <v>928</v>
      </c>
      <c r="C319" s="191">
        <f t="shared" si="22"/>
        <v>2507256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>
        <v>1994</v>
      </c>
      <c r="N319" s="49">
        <v>2507256</v>
      </c>
      <c r="O319" s="49"/>
      <c r="P319" s="49"/>
      <c r="Q319" s="49"/>
      <c r="R319" s="49"/>
      <c r="S319" s="49"/>
      <c r="T319" s="49"/>
      <c r="U319" s="49"/>
      <c r="V319" s="87"/>
      <c r="W319" s="49"/>
      <c r="X319" s="49"/>
      <c r="Y319" s="49"/>
      <c r="Z319" s="49"/>
      <c r="AA319" s="49"/>
      <c r="AB319" s="49"/>
      <c r="AC319" s="86"/>
      <c r="AD319" s="49"/>
      <c r="AE319" s="49"/>
      <c r="AF319" s="186"/>
      <c r="AJ319" s="3" t="s">
        <v>743</v>
      </c>
      <c r="AK319" s="3" t="s">
        <v>929</v>
      </c>
      <c r="AL319" s="344">
        <v>668960</v>
      </c>
      <c r="AM319" s="344">
        <v>668960</v>
      </c>
      <c r="AN319" s="344"/>
      <c r="AO319" s="344">
        <v>478115</v>
      </c>
      <c r="AP319" s="344">
        <v>190845</v>
      </c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</row>
    <row r="320" spans="1:66" ht="15.75">
      <c r="A320" s="48" t="s">
        <v>732</v>
      </c>
      <c r="B320" s="446" t="s">
        <v>929</v>
      </c>
      <c r="C320" s="191">
        <f t="shared" si="22"/>
        <v>710926</v>
      </c>
      <c r="D320" s="49">
        <f t="shared" si="23"/>
        <v>710926</v>
      </c>
      <c r="E320" s="49"/>
      <c r="F320" s="49">
        <v>509995</v>
      </c>
      <c r="G320" s="49">
        <v>200931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87"/>
      <c r="W320" s="49"/>
      <c r="X320" s="49"/>
      <c r="Y320" s="49"/>
      <c r="Z320" s="49"/>
      <c r="AA320" s="49"/>
      <c r="AB320" s="49"/>
      <c r="AC320" s="86"/>
      <c r="AD320" s="49"/>
      <c r="AE320" s="49"/>
      <c r="AF320" s="186"/>
      <c r="AJ320" s="3" t="s">
        <v>744</v>
      </c>
      <c r="AK320" s="3" t="s">
        <v>359</v>
      </c>
      <c r="AL320" s="344">
        <v>1023061</v>
      </c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>
        <v>595.7</v>
      </c>
      <c r="AW320" s="344">
        <v>1023061</v>
      </c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</row>
    <row r="321" spans="1:66" ht="15.75">
      <c r="A321" s="48" t="s">
        <v>733</v>
      </c>
      <c r="B321" s="446" t="s">
        <v>359</v>
      </c>
      <c r="C321" s="191">
        <f t="shared" si="22"/>
        <v>930373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>
        <v>595.7</v>
      </c>
      <c r="N321" s="49">
        <v>930373</v>
      </c>
      <c r="O321" s="49"/>
      <c r="P321" s="49"/>
      <c r="Q321" s="49"/>
      <c r="R321" s="49"/>
      <c r="S321" s="49"/>
      <c r="T321" s="49"/>
      <c r="U321" s="49"/>
      <c r="V321" s="87"/>
      <c r="W321" s="49"/>
      <c r="X321" s="49"/>
      <c r="Y321" s="49"/>
      <c r="Z321" s="49"/>
      <c r="AA321" s="49"/>
      <c r="AB321" s="49"/>
      <c r="AC321" s="86"/>
      <c r="AD321" s="49"/>
      <c r="AE321" s="49"/>
      <c r="AF321" s="186"/>
      <c r="AJ321" s="3" t="s">
        <v>745</v>
      </c>
      <c r="AK321" s="3" t="s">
        <v>360</v>
      </c>
      <c r="AL321" s="344">
        <v>2259731</v>
      </c>
      <c r="AM321" s="344">
        <v>2259731</v>
      </c>
      <c r="AN321" s="344"/>
      <c r="AO321" s="344"/>
      <c r="AP321" s="344"/>
      <c r="AQ321" s="344">
        <v>2259731</v>
      </c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</row>
    <row r="322" spans="1:66" ht="15.75">
      <c r="A322" s="48" t="s">
        <v>734</v>
      </c>
      <c r="B322" s="446" t="s">
        <v>360</v>
      </c>
      <c r="C322" s="191">
        <f t="shared" si="22"/>
        <v>2255541</v>
      </c>
      <c r="D322" s="49">
        <f t="shared" si="23"/>
        <v>2255541</v>
      </c>
      <c r="E322" s="49"/>
      <c r="F322" s="49"/>
      <c r="G322" s="49"/>
      <c r="H322" s="49">
        <v>2255541</v>
      </c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87"/>
      <c r="W322" s="49"/>
      <c r="X322" s="49"/>
      <c r="Y322" s="49"/>
      <c r="Z322" s="49"/>
      <c r="AA322" s="49"/>
      <c r="AB322" s="49"/>
      <c r="AC322" s="86"/>
      <c r="AD322" s="49"/>
      <c r="AE322" s="49"/>
      <c r="AF322" s="186"/>
      <c r="AJ322" s="3" t="s">
        <v>746</v>
      </c>
      <c r="AK322" s="3" t="s">
        <v>930</v>
      </c>
      <c r="AL322" s="344">
        <v>765040</v>
      </c>
      <c r="AM322" s="344">
        <v>765040</v>
      </c>
      <c r="AN322" s="344">
        <v>765040</v>
      </c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  <c r="BI322" s="344"/>
      <c r="BJ322" s="344"/>
      <c r="BK322" s="344"/>
      <c r="BL322" s="344"/>
      <c r="BM322" s="344"/>
      <c r="BN322" s="344"/>
    </row>
    <row r="323" spans="1:66" ht="15.75">
      <c r="A323" s="48" t="s">
        <v>735</v>
      </c>
      <c r="B323" s="446" t="s">
        <v>930</v>
      </c>
      <c r="C323" s="191">
        <f t="shared" si="22"/>
        <v>971765</v>
      </c>
      <c r="D323" s="49">
        <f t="shared" si="23"/>
        <v>971765</v>
      </c>
      <c r="E323" s="49">
        <v>971765</v>
      </c>
      <c r="F323" s="49"/>
      <c r="G323" s="49"/>
      <c r="H323" s="49"/>
      <c r="I323" s="49"/>
      <c r="J323" s="49"/>
      <c r="K323" s="49"/>
      <c r="L323" s="49"/>
      <c r="M323" s="49"/>
      <c r="N323" s="191"/>
      <c r="O323" s="49"/>
      <c r="P323" s="49"/>
      <c r="Q323" s="49"/>
      <c r="R323" s="49"/>
      <c r="S323" s="49"/>
      <c r="T323" s="49"/>
      <c r="U323" s="49"/>
      <c r="V323" s="87"/>
      <c r="W323" s="49"/>
      <c r="X323" s="49"/>
      <c r="Y323" s="49"/>
      <c r="Z323" s="49"/>
      <c r="AA323" s="49"/>
      <c r="AB323" s="49"/>
      <c r="AC323" s="86"/>
      <c r="AD323" s="49"/>
      <c r="AE323" s="49"/>
      <c r="AF323" s="186"/>
      <c r="AJ323" s="3" t="s">
        <v>747</v>
      </c>
      <c r="AK323" s="3" t="s">
        <v>931</v>
      </c>
      <c r="AL323" s="344">
        <v>881103</v>
      </c>
      <c r="AM323" s="344">
        <v>881103</v>
      </c>
      <c r="AN323" s="344">
        <v>881103</v>
      </c>
      <c r="AO323" s="344"/>
      <c r="AP323" s="344"/>
      <c r="AQ323" s="344"/>
      <c r="AR323" s="344"/>
      <c r="AS323" s="344"/>
      <c r="AT323" s="344"/>
      <c r="AU323" s="344"/>
      <c r="AV323" s="344"/>
      <c r="AW323" s="344"/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</row>
    <row r="324" spans="1:66" ht="19.5" customHeight="1">
      <c r="A324" s="48" t="s">
        <v>736</v>
      </c>
      <c r="B324" s="446" t="s">
        <v>931</v>
      </c>
      <c r="C324" s="191">
        <f aca="true" t="shared" si="24" ref="C324:C353">D324+L324+N324+P324+R324+T324+V324+AC324</f>
        <v>1283344</v>
      </c>
      <c r="D324" s="49">
        <f aca="true" t="shared" si="25" ref="D324:D353">SUM(E324:J324)</f>
        <v>1283344</v>
      </c>
      <c r="E324" s="49">
        <v>1283344</v>
      </c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87"/>
      <c r="W324" s="49"/>
      <c r="X324" s="49"/>
      <c r="Y324" s="49"/>
      <c r="Z324" s="49"/>
      <c r="AA324" s="49"/>
      <c r="AB324" s="49"/>
      <c r="AC324" s="86"/>
      <c r="AD324" s="49"/>
      <c r="AE324" s="49"/>
      <c r="AF324" s="186"/>
      <c r="AJ324" s="3" t="s">
        <v>748</v>
      </c>
      <c r="AK324" s="3" t="s">
        <v>932</v>
      </c>
      <c r="AL324" s="344">
        <v>623356</v>
      </c>
      <c r="AM324" s="344">
        <v>623356</v>
      </c>
      <c r="AN324" s="344">
        <v>623356</v>
      </c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344"/>
      <c r="BC324" s="344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</row>
    <row r="325" spans="1:66" ht="15.75">
      <c r="A325" s="48" t="s">
        <v>737</v>
      </c>
      <c r="B325" s="446" t="s">
        <v>932</v>
      </c>
      <c r="C325" s="191">
        <f t="shared" si="24"/>
        <v>667822</v>
      </c>
      <c r="D325" s="49">
        <f t="shared" si="25"/>
        <v>667822</v>
      </c>
      <c r="E325" s="49">
        <v>667822</v>
      </c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87"/>
      <c r="W325" s="49"/>
      <c r="X325" s="49"/>
      <c r="Y325" s="49"/>
      <c r="Z325" s="49"/>
      <c r="AA325" s="49"/>
      <c r="AB325" s="49"/>
      <c r="AC325" s="86"/>
      <c r="AD325" s="49"/>
      <c r="AE325" s="49"/>
      <c r="AF325" s="186"/>
      <c r="AJ325" s="3" t="s">
        <v>749</v>
      </c>
      <c r="AK325" s="3" t="s">
        <v>933</v>
      </c>
      <c r="AL325" s="344">
        <v>159264</v>
      </c>
      <c r="AM325" s="344"/>
      <c r="AN325" s="344">
        <v>0</v>
      </c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344"/>
      <c r="BC325" s="344"/>
      <c r="BD325" s="344"/>
      <c r="BE325" s="344"/>
      <c r="BF325" s="344"/>
      <c r="BG325" s="344"/>
      <c r="BH325" s="344"/>
      <c r="BI325" s="344"/>
      <c r="BJ325" s="344"/>
      <c r="BK325" s="344"/>
      <c r="BL325" s="344">
        <v>79632</v>
      </c>
      <c r="BM325" s="344">
        <v>79632</v>
      </c>
      <c r="BN325" s="344"/>
    </row>
    <row r="326" spans="1:66" ht="15.75">
      <c r="A326" s="48" t="s">
        <v>738</v>
      </c>
      <c r="B326" s="511" t="s">
        <v>933</v>
      </c>
      <c r="C326" s="191">
        <f t="shared" si="24"/>
        <v>1580000</v>
      </c>
      <c r="D326" s="49">
        <f t="shared" si="25"/>
        <v>1580000</v>
      </c>
      <c r="E326" s="49">
        <v>1580000</v>
      </c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87"/>
      <c r="W326" s="49"/>
      <c r="X326" s="49"/>
      <c r="Y326" s="49"/>
      <c r="Z326" s="49"/>
      <c r="AA326" s="49"/>
      <c r="AB326" s="49"/>
      <c r="AC326" s="86"/>
      <c r="AD326" s="49"/>
      <c r="AE326" s="49"/>
      <c r="AF326" s="186"/>
      <c r="AJ326" s="3" t="s">
        <v>750</v>
      </c>
      <c r="AK326" s="3" t="s">
        <v>934</v>
      </c>
      <c r="AL326" s="344">
        <v>1280045</v>
      </c>
      <c r="AM326" s="344">
        <v>1280045</v>
      </c>
      <c r="AN326" s="344">
        <v>1280045</v>
      </c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</row>
    <row r="327" spans="1:66" ht="15.75">
      <c r="A327" s="48" t="s">
        <v>739</v>
      </c>
      <c r="B327" s="446" t="s">
        <v>934</v>
      </c>
      <c r="C327" s="191">
        <f t="shared" si="24"/>
        <v>1583852</v>
      </c>
      <c r="D327" s="49">
        <f t="shared" si="25"/>
        <v>1583852</v>
      </c>
      <c r="E327" s="49">
        <v>1583852</v>
      </c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87"/>
      <c r="W327" s="49"/>
      <c r="X327" s="49"/>
      <c r="Y327" s="49"/>
      <c r="Z327" s="49"/>
      <c r="AA327" s="49"/>
      <c r="AB327" s="49"/>
      <c r="AC327" s="86"/>
      <c r="AD327" s="49"/>
      <c r="AE327" s="49"/>
      <c r="AF327" s="186"/>
      <c r="AJ327" s="3" t="s">
        <v>751</v>
      </c>
      <c r="AK327" s="3" t="s">
        <v>361</v>
      </c>
      <c r="AL327" s="344">
        <v>2372220</v>
      </c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 t="s">
        <v>510</v>
      </c>
      <c r="AW327" s="344">
        <v>2372220</v>
      </c>
      <c r="AX327" s="344"/>
      <c r="AY327" s="344"/>
      <c r="AZ327" s="344"/>
      <c r="BA327" s="344"/>
      <c r="BB327" s="344"/>
      <c r="BC327" s="344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</row>
    <row r="328" spans="1:66" ht="15.75">
      <c r="A328" s="48" t="s">
        <v>1039</v>
      </c>
      <c r="B328" s="446" t="s">
        <v>361</v>
      </c>
      <c r="C328" s="191">
        <f t="shared" si="24"/>
        <v>2371189</v>
      </c>
      <c r="D328" s="49"/>
      <c r="E328" s="49"/>
      <c r="F328" s="62"/>
      <c r="G328" s="62"/>
      <c r="H328" s="62"/>
      <c r="I328" s="62"/>
      <c r="J328" s="49"/>
      <c r="K328" s="49"/>
      <c r="L328" s="49"/>
      <c r="M328" s="49" t="s">
        <v>510</v>
      </c>
      <c r="N328" s="49">
        <v>2371189</v>
      </c>
      <c r="O328" s="49"/>
      <c r="P328" s="49"/>
      <c r="Q328" s="49"/>
      <c r="R328" s="49"/>
      <c r="S328" s="49"/>
      <c r="T328" s="49"/>
      <c r="U328" s="49"/>
      <c r="V328" s="87"/>
      <c r="W328" s="49"/>
      <c r="X328" s="49"/>
      <c r="Y328" s="49"/>
      <c r="Z328" s="49"/>
      <c r="AA328" s="49"/>
      <c r="AB328" s="49"/>
      <c r="AC328" s="304"/>
      <c r="AD328" s="278"/>
      <c r="AE328" s="49"/>
      <c r="AF328" s="186"/>
      <c r="AJ328" s="3" t="s">
        <v>752</v>
      </c>
      <c r="AK328" s="3" t="s">
        <v>362</v>
      </c>
      <c r="AL328" s="344">
        <v>678245</v>
      </c>
      <c r="AM328" s="344">
        <v>678245</v>
      </c>
      <c r="AN328" s="344">
        <v>678245</v>
      </c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</row>
    <row r="329" spans="1:66" ht="15.75">
      <c r="A329" s="48" t="s">
        <v>740</v>
      </c>
      <c r="B329" s="446" t="s">
        <v>362</v>
      </c>
      <c r="C329" s="191">
        <f t="shared" si="24"/>
        <v>1221930</v>
      </c>
      <c r="D329" s="49">
        <f t="shared" si="25"/>
        <v>1221930</v>
      </c>
      <c r="E329" s="49">
        <v>1221930</v>
      </c>
      <c r="F329" s="62"/>
      <c r="G329" s="62"/>
      <c r="H329" s="62"/>
      <c r="I329" s="62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87"/>
      <c r="W329" s="49"/>
      <c r="X329" s="49"/>
      <c r="Y329" s="49"/>
      <c r="Z329" s="49"/>
      <c r="AA329" s="49"/>
      <c r="AB329" s="49"/>
      <c r="AC329" s="86"/>
      <c r="AD329" s="49"/>
      <c r="AE329" s="49"/>
      <c r="AF329" s="186"/>
      <c r="AJ329" s="3" t="s">
        <v>753</v>
      </c>
      <c r="AK329" s="3" t="s">
        <v>363</v>
      </c>
      <c r="AL329" s="344">
        <v>205399</v>
      </c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>
        <v>1</v>
      </c>
      <c r="BE329" s="344">
        <v>205399</v>
      </c>
      <c r="BF329" s="344"/>
      <c r="BG329" s="344"/>
      <c r="BH329" s="344"/>
      <c r="BI329" s="344"/>
      <c r="BJ329" s="344"/>
      <c r="BK329" s="344"/>
      <c r="BL329" s="344"/>
      <c r="BM329" s="344"/>
      <c r="BN329" s="344"/>
    </row>
    <row r="330" spans="1:66" ht="15.75">
      <c r="A330" s="48" t="s">
        <v>741</v>
      </c>
      <c r="B330" s="446" t="s">
        <v>363</v>
      </c>
      <c r="C330" s="191">
        <f t="shared" si="24"/>
        <v>201267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>
        <v>1</v>
      </c>
      <c r="V330" s="87">
        <v>201267</v>
      </c>
      <c r="W330" s="49"/>
      <c r="X330" s="49"/>
      <c r="Y330" s="49"/>
      <c r="Z330" s="49"/>
      <c r="AA330" s="49"/>
      <c r="AB330" s="49"/>
      <c r="AC330" s="86"/>
      <c r="AD330" s="49"/>
      <c r="AE330" s="49"/>
      <c r="AF330" s="186"/>
      <c r="AJ330" s="3" t="s">
        <v>754</v>
      </c>
      <c r="AK330" s="3" t="s">
        <v>364</v>
      </c>
      <c r="AL330" s="344">
        <v>212453</v>
      </c>
      <c r="AM330" s="344">
        <v>212453</v>
      </c>
      <c r="AN330" s="344"/>
      <c r="AO330" s="344"/>
      <c r="AP330" s="344">
        <v>212453</v>
      </c>
      <c r="AQ330" s="344">
        <v>0</v>
      </c>
      <c r="AR330" s="344"/>
      <c r="AS330" s="344"/>
      <c r="AT330" s="344"/>
      <c r="AU330" s="344"/>
      <c r="AV330" s="344"/>
      <c r="AW330" s="344"/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</row>
    <row r="331" spans="1:66" ht="15.75">
      <c r="A331" s="48" t="s">
        <v>742</v>
      </c>
      <c r="B331" s="446" t="s">
        <v>364</v>
      </c>
      <c r="C331" s="191">
        <f t="shared" si="24"/>
        <v>1617590</v>
      </c>
      <c r="D331" s="49">
        <f t="shared" si="25"/>
        <v>1617590</v>
      </c>
      <c r="E331" s="49"/>
      <c r="F331" s="49"/>
      <c r="G331" s="49">
        <v>171719</v>
      </c>
      <c r="H331" s="49">
        <v>1445871</v>
      </c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87"/>
      <c r="W331" s="49"/>
      <c r="X331" s="49"/>
      <c r="Y331" s="49"/>
      <c r="Z331" s="49"/>
      <c r="AA331" s="49"/>
      <c r="AB331" s="49"/>
      <c r="AC331" s="86"/>
      <c r="AD331" s="49"/>
      <c r="AE331" s="49"/>
      <c r="AF331" s="186"/>
      <c r="AJ331" s="3" t="s">
        <v>755</v>
      </c>
      <c r="AK331" s="3" t="s">
        <v>365</v>
      </c>
      <c r="AL331" s="344">
        <v>618645</v>
      </c>
      <c r="AM331" s="344">
        <v>618645</v>
      </c>
      <c r="AN331" s="344"/>
      <c r="AO331" s="344"/>
      <c r="AP331" s="344">
        <v>64807</v>
      </c>
      <c r="AQ331" s="344">
        <v>553838</v>
      </c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</row>
    <row r="332" spans="1:66" ht="15.75">
      <c r="A332" s="48" t="s">
        <v>743</v>
      </c>
      <c r="B332" s="446" t="s">
        <v>365</v>
      </c>
      <c r="C332" s="191">
        <f t="shared" si="24"/>
        <v>604844</v>
      </c>
      <c r="D332" s="49">
        <f t="shared" si="25"/>
        <v>604844</v>
      </c>
      <c r="E332" s="49"/>
      <c r="F332" s="49"/>
      <c r="G332" s="49">
        <v>51514</v>
      </c>
      <c r="H332" s="49">
        <v>553330</v>
      </c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86"/>
      <c r="W332" s="49"/>
      <c r="X332" s="49"/>
      <c r="Y332" s="49"/>
      <c r="Z332" s="49"/>
      <c r="AA332" s="49"/>
      <c r="AB332" s="49"/>
      <c r="AC332" s="3"/>
      <c r="AD332" s="49"/>
      <c r="AE332" s="49"/>
      <c r="AF332" s="186"/>
      <c r="AJ332" s="3" t="s">
        <v>756</v>
      </c>
      <c r="AK332" s="3" t="s">
        <v>366</v>
      </c>
      <c r="AL332" s="344">
        <v>661535</v>
      </c>
      <c r="AM332" s="344">
        <v>661535</v>
      </c>
      <c r="AN332" s="344"/>
      <c r="AO332" s="344"/>
      <c r="AP332" s="344"/>
      <c r="AQ332" s="344">
        <v>661535</v>
      </c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</row>
    <row r="333" spans="1:66" ht="15.75">
      <c r="A333" s="48" t="s">
        <v>744</v>
      </c>
      <c r="B333" s="446" t="s">
        <v>366</v>
      </c>
      <c r="C333" s="191">
        <f t="shared" si="24"/>
        <v>468098</v>
      </c>
      <c r="D333" s="49">
        <f t="shared" si="25"/>
        <v>468098</v>
      </c>
      <c r="E333" s="49"/>
      <c r="F333" s="49"/>
      <c r="G333" s="49"/>
      <c r="H333" s="49">
        <v>468098</v>
      </c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86"/>
      <c r="AD333" s="49"/>
      <c r="AE333" s="49"/>
      <c r="AF333" s="186"/>
      <c r="AJ333" s="3" t="s">
        <v>757</v>
      </c>
      <c r="AK333" s="3" t="s">
        <v>367</v>
      </c>
      <c r="AL333" s="344">
        <v>610314</v>
      </c>
      <c r="AM333" s="344">
        <v>610314</v>
      </c>
      <c r="AN333" s="344"/>
      <c r="AO333" s="344"/>
      <c r="AP333" s="344">
        <v>63269</v>
      </c>
      <c r="AQ333" s="344">
        <v>547045</v>
      </c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</row>
    <row r="334" spans="1:66" ht="15.75">
      <c r="A334" s="48" t="s">
        <v>745</v>
      </c>
      <c r="B334" s="446" t="s">
        <v>367</v>
      </c>
      <c r="C334" s="191">
        <f t="shared" si="24"/>
        <v>614153</v>
      </c>
      <c r="D334" s="49">
        <f t="shared" si="25"/>
        <v>614153</v>
      </c>
      <c r="E334" s="49"/>
      <c r="F334" s="49"/>
      <c r="G334" s="49">
        <v>64807</v>
      </c>
      <c r="H334" s="49">
        <v>549346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87"/>
      <c r="W334" s="49"/>
      <c r="X334" s="49"/>
      <c r="Y334" s="49"/>
      <c r="Z334" s="49"/>
      <c r="AA334" s="49"/>
      <c r="AB334" s="49"/>
      <c r="AC334" s="86"/>
      <c r="AD334" s="49"/>
      <c r="AE334" s="49"/>
      <c r="AF334" s="186"/>
      <c r="AJ334" s="3" t="s">
        <v>758</v>
      </c>
      <c r="AK334" s="3" t="s">
        <v>368</v>
      </c>
      <c r="AL334" s="344">
        <v>700379</v>
      </c>
      <c r="AM334" s="344">
        <v>700379</v>
      </c>
      <c r="AN334" s="344"/>
      <c r="AO334" s="344"/>
      <c r="AP334" s="344"/>
      <c r="AQ334" s="344">
        <v>700379</v>
      </c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</row>
    <row r="335" spans="1:66" ht="15.75">
      <c r="A335" s="48" t="s">
        <v>746</v>
      </c>
      <c r="B335" s="446" t="s">
        <v>368</v>
      </c>
      <c r="C335" s="191">
        <f t="shared" si="24"/>
        <v>440299</v>
      </c>
      <c r="D335" s="49">
        <f t="shared" si="25"/>
        <v>440299</v>
      </c>
      <c r="E335" s="49"/>
      <c r="F335" s="49"/>
      <c r="G335" s="49"/>
      <c r="H335" s="50">
        <v>440299</v>
      </c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87"/>
      <c r="W335" s="49"/>
      <c r="X335" s="49"/>
      <c r="Y335" s="49"/>
      <c r="Z335" s="49"/>
      <c r="AA335" s="49"/>
      <c r="AB335" s="49"/>
      <c r="AC335" s="86"/>
      <c r="AD335" s="49"/>
      <c r="AE335" s="49"/>
      <c r="AF335" s="186"/>
      <c r="AJ335" s="3" t="s">
        <v>759</v>
      </c>
      <c r="AK335" s="3" t="s">
        <v>369</v>
      </c>
      <c r="AL335" s="344">
        <v>708000</v>
      </c>
      <c r="AM335" s="344">
        <v>708000</v>
      </c>
      <c r="AN335" s="344"/>
      <c r="AO335" s="344"/>
      <c r="AP335" s="344"/>
      <c r="AQ335" s="344">
        <v>708000</v>
      </c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344"/>
      <c r="BC335" s="344"/>
      <c r="BD335" s="344"/>
      <c r="BE335" s="344"/>
      <c r="BF335" s="344"/>
      <c r="BG335" s="344"/>
      <c r="BH335" s="344"/>
      <c r="BI335" s="344"/>
      <c r="BJ335" s="344"/>
      <c r="BK335" s="344"/>
      <c r="BL335" s="344"/>
      <c r="BM335" s="344"/>
      <c r="BN335" s="344"/>
    </row>
    <row r="336" spans="1:66" ht="15.75">
      <c r="A336" s="48" t="s">
        <v>747</v>
      </c>
      <c r="B336" s="446" t="s">
        <v>369</v>
      </c>
      <c r="C336" s="191">
        <f t="shared" si="24"/>
        <v>462296</v>
      </c>
      <c r="D336" s="49">
        <f t="shared" si="25"/>
        <v>462296</v>
      </c>
      <c r="E336" s="49"/>
      <c r="F336" s="49"/>
      <c r="G336" s="49"/>
      <c r="H336" s="49">
        <v>462296</v>
      </c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87"/>
      <c r="W336" s="49"/>
      <c r="X336" s="49"/>
      <c r="Y336" s="49"/>
      <c r="Z336" s="49"/>
      <c r="AA336" s="49"/>
      <c r="AB336" s="49"/>
      <c r="AC336" s="86"/>
      <c r="AD336" s="49"/>
      <c r="AE336" s="49"/>
      <c r="AF336" s="186"/>
      <c r="AJ336" s="3" t="s">
        <v>760</v>
      </c>
      <c r="AK336" s="3" t="s">
        <v>935</v>
      </c>
      <c r="AL336" s="344">
        <v>1685303</v>
      </c>
      <c r="AM336" s="344">
        <v>1685303</v>
      </c>
      <c r="AN336" s="344">
        <v>1685303</v>
      </c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</row>
    <row r="337" spans="1:66" ht="15.75">
      <c r="A337" s="48" t="s">
        <v>748</v>
      </c>
      <c r="B337" s="446" t="s">
        <v>935</v>
      </c>
      <c r="C337" s="191">
        <f t="shared" si="24"/>
        <v>1730288</v>
      </c>
      <c r="D337" s="49">
        <f t="shared" si="25"/>
        <v>1730288</v>
      </c>
      <c r="E337" s="49">
        <v>1730288</v>
      </c>
      <c r="F337" s="49"/>
      <c r="G337" s="49"/>
      <c r="H337" s="50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87"/>
      <c r="W337" s="49"/>
      <c r="X337" s="49"/>
      <c r="Y337" s="49"/>
      <c r="Z337" s="49"/>
      <c r="AA337" s="49"/>
      <c r="AB337" s="49"/>
      <c r="AC337" s="86"/>
      <c r="AD337" s="49"/>
      <c r="AE337" s="49"/>
      <c r="AF337" s="186"/>
      <c r="AJ337" s="3" t="s">
        <v>761</v>
      </c>
      <c r="AK337" s="3" t="s">
        <v>936</v>
      </c>
      <c r="AL337" s="344">
        <v>643516</v>
      </c>
      <c r="AM337" s="344">
        <v>643516</v>
      </c>
      <c r="AN337" s="344"/>
      <c r="AO337" s="344">
        <v>430940</v>
      </c>
      <c r="AP337" s="344">
        <v>212576</v>
      </c>
      <c r="AQ337" s="344"/>
      <c r="AR337" s="344"/>
      <c r="AS337" s="344"/>
      <c r="AT337" s="344"/>
      <c r="AU337" s="344"/>
      <c r="AV337" s="344"/>
      <c r="AW337" s="344"/>
      <c r="AX337" s="344"/>
      <c r="AY337" s="344"/>
      <c r="AZ337" s="344"/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</row>
    <row r="338" spans="1:66" ht="15.75">
      <c r="A338" s="48" t="s">
        <v>749</v>
      </c>
      <c r="B338" s="446" t="s">
        <v>936</v>
      </c>
      <c r="C338" s="191">
        <f t="shared" si="24"/>
        <v>720485</v>
      </c>
      <c r="D338" s="49">
        <f t="shared" si="25"/>
        <v>720485</v>
      </c>
      <c r="E338" s="49"/>
      <c r="F338" s="49">
        <v>440485</v>
      </c>
      <c r="G338" s="49">
        <v>280000</v>
      </c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87"/>
      <c r="W338" s="49"/>
      <c r="X338" s="49"/>
      <c r="Y338" s="49"/>
      <c r="Z338" s="49"/>
      <c r="AA338" s="49"/>
      <c r="AB338" s="49"/>
      <c r="AC338" s="86"/>
      <c r="AD338" s="49"/>
      <c r="AE338" s="49"/>
      <c r="AF338" s="186"/>
      <c r="AJ338" s="3" t="s">
        <v>762</v>
      </c>
      <c r="AK338" s="3" t="s">
        <v>937</v>
      </c>
      <c r="AL338" s="344">
        <v>3816236</v>
      </c>
      <c r="AM338" s="344">
        <v>3816236</v>
      </c>
      <c r="AN338" s="344"/>
      <c r="AO338" s="344"/>
      <c r="AP338" s="344"/>
      <c r="AQ338" s="344">
        <v>3816236</v>
      </c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344"/>
      <c r="BC338" s="344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</row>
    <row r="339" spans="1:66" ht="15.75">
      <c r="A339" s="48" t="s">
        <v>750</v>
      </c>
      <c r="B339" s="446" t="s">
        <v>937</v>
      </c>
      <c r="C339" s="191">
        <f t="shared" si="24"/>
        <v>4027043</v>
      </c>
      <c r="D339" s="49">
        <f t="shared" si="25"/>
        <v>4027043</v>
      </c>
      <c r="E339" s="49"/>
      <c r="F339" s="49"/>
      <c r="G339" s="49"/>
      <c r="H339" s="49">
        <v>4027043</v>
      </c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87"/>
      <c r="W339" s="49"/>
      <c r="X339" s="49"/>
      <c r="Y339" s="49"/>
      <c r="Z339" s="49"/>
      <c r="AA339" s="49"/>
      <c r="AB339" s="49"/>
      <c r="AC339" s="86"/>
      <c r="AD339" s="49"/>
      <c r="AE339" s="49"/>
      <c r="AF339" s="186"/>
      <c r="AJ339" s="3" t="s">
        <v>763</v>
      </c>
      <c r="AK339" s="3" t="s">
        <v>370</v>
      </c>
      <c r="AL339" s="344">
        <v>4030174</v>
      </c>
      <c r="AM339" s="344">
        <v>4030174</v>
      </c>
      <c r="AN339" s="344"/>
      <c r="AO339" s="344">
        <v>460150</v>
      </c>
      <c r="AP339" s="344">
        <v>374802</v>
      </c>
      <c r="AQ339" s="344">
        <v>3195222</v>
      </c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344"/>
      <c r="BC339" s="344"/>
      <c r="BD339" s="344"/>
      <c r="BE339" s="344"/>
      <c r="BF339" s="344"/>
      <c r="BG339" s="344"/>
      <c r="BH339" s="344"/>
      <c r="BI339" s="344"/>
      <c r="BJ339" s="344"/>
      <c r="BK339" s="344"/>
      <c r="BL339" s="344"/>
      <c r="BM339" s="344"/>
      <c r="BN339" s="344"/>
    </row>
    <row r="340" spans="1:66" ht="15.75">
      <c r="A340" s="48" t="s">
        <v>751</v>
      </c>
      <c r="B340" s="446" t="s">
        <v>370</v>
      </c>
      <c r="C340" s="191">
        <f t="shared" si="24"/>
        <v>3991511</v>
      </c>
      <c r="D340" s="49">
        <f t="shared" si="25"/>
        <v>3991511</v>
      </c>
      <c r="E340" s="49"/>
      <c r="F340" s="49">
        <v>448674</v>
      </c>
      <c r="G340" s="49">
        <v>365818</v>
      </c>
      <c r="H340" s="49">
        <v>3177019</v>
      </c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87"/>
      <c r="W340" s="49"/>
      <c r="X340" s="49"/>
      <c r="Y340" s="49"/>
      <c r="Z340" s="49"/>
      <c r="AA340" s="49"/>
      <c r="AB340" s="49"/>
      <c r="AC340" s="86"/>
      <c r="AD340" s="49"/>
      <c r="AE340" s="49"/>
      <c r="AF340" s="186"/>
      <c r="AJ340" s="3" t="s">
        <v>764</v>
      </c>
      <c r="AK340" s="3" t="s">
        <v>938</v>
      </c>
      <c r="AL340" s="344">
        <v>3000783</v>
      </c>
      <c r="AM340" s="344">
        <v>3000783</v>
      </c>
      <c r="AN340" s="344"/>
      <c r="AO340" s="344"/>
      <c r="AP340" s="344"/>
      <c r="AQ340" s="344">
        <v>3000783</v>
      </c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344"/>
      <c r="BC340" s="344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</row>
    <row r="341" spans="1:66" ht="15.75">
      <c r="A341" s="48" t="s">
        <v>752</v>
      </c>
      <c r="B341" s="446" t="s">
        <v>938</v>
      </c>
      <c r="C341" s="191">
        <f t="shared" si="24"/>
        <v>2763619</v>
      </c>
      <c r="D341" s="49">
        <f t="shared" si="25"/>
        <v>2763619</v>
      </c>
      <c r="E341" s="49"/>
      <c r="F341" s="49"/>
      <c r="G341" s="49"/>
      <c r="H341" s="49">
        <v>2763619</v>
      </c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87"/>
      <c r="W341" s="49"/>
      <c r="X341" s="49"/>
      <c r="Y341" s="49"/>
      <c r="Z341" s="49"/>
      <c r="AA341" s="49"/>
      <c r="AB341" s="49"/>
      <c r="AC341" s="86"/>
      <c r="AD341" s="49"/>
      <c r="AE341" s="49"/>
      <c r="AF341" s="186"/>
      <c r="AJ341" s="3" t="s">
        <v>765</v>
      </c>
      <c r="AK341" s="3" t="s">
        <v>371</v>
      </c>
      <c r="AL341" s="344">
        <v>1444470</v>
      </c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>
        <v>940</v>
      </c>
      <c r="AW341" s="344">
        <v>1444470</v>
      </c>
      <c r="AX341" s="344"/>
      <c r="AY341" s="344"/>
      <c r="AZ341" s="344"/>
      <c r="BA341" s="344"/>
      <c r="BB341" s="344"/>
      <c r="BC341" s="344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</row>
    <row r="342" spans="1:66" ht="15.75">
      <c r="A342" s="48" t="s">
        <v>753</v>
      </c>
      <c r="B342" s="446" t="s">
        <v>371</v>
      </c>
      <c r="C342" s="191">
        <f t="shared" si="24"/>
        <v>1655247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>
        <v>940</v>
      </c>
      <c r="N342" s="49">
        <v>1655247</v>
      </c>
      <c r="O342" s="49"/>
      <c r="P342" s="49"/>
      <c r="Q342" s="49"/>
      <c r="R342" s="49"/>
      <c r="S342" s="49"/>
      <c r="T342" s="49"/>
      <c r="U342" s="49"/>
      <c r="V342" s="87"/>
      <c r="W342" s="49"/>
      <c r="X342" s="49"/>
      <c r="Y342" s="49"/>
      <c r="Z342" s="49"/>
      <c r="AA342" s="49"/>
      <c r="AB342" s="49"/>
      <c r="AC342" s="86"/>
      <c r="AD342" s="49"/>
      <c r="AE342" s="49"/>
      <c r="AF342" s="186"/>
      <c r="AJ342" s="3" t="s">
        <v>766</v>
      </c>
      <c r="AK342" s="3" t="s">
        <v>501</v>
      </c>
      <c r="AL342" s="344">
        <v>1289549</v>
      </c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>
        <v>1279</v>
      </c>
      <c r="AW342" s="344">
        <v>1289549</v>
      </c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</row>
    <row r="343" spans="1:66" ht="15.75">
      <c r="A343" s="48" t="s">
        <v>754</v>
      </c>
      <c r="B343" s="446" t="s">
        <v>501</v>
      </c>
      <c r="C343" s="191">
        <f t="shared" si="24"/>
        <v>1302870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>
        <v>1279</v>
      </c>
      <c r="N343" s="49">
        <v>1302870</v>
      </c>
      <c r="O343" s="49"/>
      <c r="P343" s="49"/>
      <c r="Q343" s="49"/>
      <c r="R343" s="49"/>
      <c r="S343" s="49"/>
      <c r="T343" s="49"/>
      <c r="U343" s="49"/>
      <c r="V343" s="87"/>
      <c r="W343" s="49"/>
      <c r="X343" s="49"/>
      <c r="Y343" s="49"/>
      <c r="Z343" s="49"/>
      <c r="AA343" s="49"/>
      <c r="AB343" s="49"/>
      <c r="AC343" s="86"/>
      <c r="AD343" s="49"/>
      <c r="AE343" s="49"/>
      <c r="AF343" s="186"/>
      <c r="AJ343" s="3" t="s">
        <v>767</v>
      </c>
      <c r="AK343" s="3" t="s">
        <v>502</v>
      </c>
      <c r="AL343" s="344">
        <v>1200841</v>
      </c>
      <c r="AM343" s="344"/>
      <c r="AN343" s="344"/>
      <c r="AO343" s="344"/>
      <c r="AP343" s="344"/>
      <c r="AQ343" s="344"/>
      <c r="AR343" s="344"/>
      <c r="AS343" s="344"/>
      <c r="AT343" s="344"/>
      <c r="AU343" s="344"/>
      <c r="AV343" s="344">
        <v>1528.8</v>
      </c>
      <c r="AW343" s="344">
        <v>1200841</v>
      </c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</row>
    <row r="344" spans="1:66" ht="15.75">
      <c r="A344" s="48" t="s">
        <v>755</v>
      </c>
      <c r="B344" s="446" t="s">
        <v>502</v>
      </c>
      <c r="C344" s="191">
        <f t="shared" si="24"/>
        <v>1245666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>
        <v>1528.8</v>
      </c>
      <c r="N344" s="49">
        <v>1245666</v>
      </c>
      <c r="O344" s="49"/>
      <c r="P344" s="49"/>
      <c r="Q344" s="49"/>
      <c r="R344" s="49"/>
      <c r="S344" s="49"/>
      <c r="T344" s="49"/>
      <c r="U344" s="49"/>
      <c r="V344" s="87"/>
      <c r="W344" s="49"/>
      <c r="X344" s="49"/>
      <c r="Y344" s="49"/>
      <c r="Z344" s="49"/>
      <c r="AA344" s="49"/>
      <c r="AB344" s="49"/>
      <c r="AC344" s="86"/>
      <c r="AD344" s="49"/>
      <c r="AE344" s="49"/>
      <c r="AF344" s="186"/>
      <c r="AJ344" s="3" t="s">
        <v>768</v>
      </c>
      <c r="AK344" s="3" t="s">
        <v>500</v>
      </c>
      <c r="AL344" s="344">
        <v>2720610</v>
      </c>
      <c r="AM344" s="344">
        <v>1126603</v>
      </c>
      <c r="AN344" s="344">
        <v>1126603</v>
      </c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/>
      <c r="AY344" s="344"/>
      <c r="AZ344" s="344">
        <v>1460</v>
      </c>
      <c r="BA344" s="344">
        <v>1594007</v>
      </c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</row>
    <row r="345" spans="1:66" ht="15.75">
      <c r="A345" s="48" t="s">
        <v>756</v>
      </c>
      <c r="B345" s="446" t="s">
        <v>500</v>
      </c>
      <c r="C345" s="191">
        <f t="shared" si="24"/>
        <v>3400000</v>
      </c>
      <c r="D345" s="49">
        <f t="shared" si="25"/>
        <v>1200000</v>
      </c>
      <c r="E345" s="49">
        <v>1200000</v>
      </c>
      <c r="F345" s="49"/>
      <c r="G345" s="49"/>
      <c r="H345" s="49"/>
      <c r="I345" s="49"/>
      <c r="J345" s="49"/>
      <c r="K345" s="49"/>
      <c r="L345" s="49"/>
      <c r="M345" s="49"/>
      <c r="N345" s="191"/>
      <c r="O345" s="49"/>
      <c r="P345" s="49"/>
      <c r="Q345" s="49">
        <v>1460</v>
      </c>
      <c r="R345" s="49">
        <v>2200000</v>
      </c>
      <c r="S345" s="49"/>
      <c r="T345" s="49"/>
      <c r="U345" s="49"/>
      <c r="V345" s="87"/>
      <c r="W345" s="49"/>
      <c r="X345" s="49"/>
      <c r="Y345" s="49"/>
      <c r="Z345" s="49"/>
      <c r="AA345" s="49"/>
      <c r="AB345" s="49"/>
      <c r="AC345" s="86"/>
      <c r="AD345" s="49"/>
      <c r="AE345" s="49"/>
      <c r="AF345" s="186"/>
      <c r="AJ345" s="3" t="s">
        <v>769</v>
      </c>
      <c r="AK345" s="3" t="s">
        <v>372</v>
      </c>
      <c r="AL345" s="344">
        <v>458428</v>
      </c>
      <c r="AM345" s="344">
        <v>252648</v>
      </c>
      <c r="AN345" s="344">
        <v>252648</v>
      </c>
      <c r="AO345" s="344"/>
      <c r="AP345" s="344"/>
      <c r="AQ345" s="344"/>
      <c r="AR345" s="344"/>
      <c r="AS345" s="344"/>
      <c r="AT345" s="344"/>
      <c r="AU345" s="344"/>
      <c r="AV345" s="344"/>
      <c r="AW345" s="344"/>
      <c r="AX345" s="344"/>
      <c r="AY345" s="344"/>
      <c r="AZ345" s="344">
        <v>575</v>
      </c>
      <c r="BA345" s="344">
        <v>205780</v>
      </c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</row>
    <row r="346" spans="1:66" ht="15.75">
      <c r="A346" s="48" t="s">
        <v>757</v>
      </c>
      <c r="B346" s="446" t="s">
        <v>372</v>
      </c>
      <c r="C346" s="191">
        <f t="shared" si="24"/>
        <v>473658</v>
      </c>
      <c r="D346" s="49">
        <f t="shared" si="25"/>
        <v>282028</v>
      </c>
      <c r="E346" s="49">
        <v>282028</v>
      </c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>
        <v>575</v>
      </c>
      <c r="R346" s="49">
        <v>191630</v>
      </c>
      <c r="S346" s="49"/>
      <c r="T346" s="49"/>
      <c r="U346" s="49"/>
      <c r="V346" s="87"/>
      <c r="W346" s="49"/>
      <c r="X346" s="49"/>
      <c r="Y346" s="49"/>
      <c r="Z346" s="49"/>
      <c r="AA346" s="49"/>
      <c r="AB346" s="49"/>
      <c r="AC346" s="86"/>
      <c r="AD346" s="49"/>
      <c r="AE346" s="49"/>
      <c r="AF346" s="186"/>
      <c r="AJ346" s="3" t="s">
        <v>770</v>
      </c>
      <c r="AK346" s="3" t="s">
        <v>373</v>
      </c>
      <c r="AL346" s="344">
        <v>564259</v>
      </c>
      <c r="AM346" s="344">
        <v>252648</v>
      </c>
      <c r="AN346" s="344">
        <v>252648</v>
      </c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>
        <v>588</v>
      </c>
      <c r="BA346" s="344">
        <v>311611</v>
      </c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</row>
    <row r="347" spans="1:66" ht="15.75">
      <c r="A347" s="48" t="s">
        <v>758</v>
      </c>
      <c r="B347" s="446" t="s">
        <v>373</v>
      </c>
      <c r="C347" s="191">
        <f t="shared" si="24"/>
        <v>484870</v>
      </c>
      <c r="D347" s="49">
        <f t="shared" si="25"/>
        <v>282028</v>
      </c>
      <c r="E347" s="191">
        <v>282028</v>
      </c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>
        <v>588</v>
      </c>
      <c r="R347" s="191">
        <v>202842</v>
      </c>
      <c r="S347" s="49"/>
      <c r="T347" s="49"/>
      <c r="U347" s="49"/>
      <c r="V347" s="87"/>
      <c r="W347" s="49"/>
      <c r="X347" s="49"/>
      <c r="Y347" s="49"/>
      <c r="Z347" s="49"/>
      <c r="AA347" s="49"/>
      <c r="AB347" s="49"/>
      <c r="AC347" s="86"/>
      <c r="AD347" s="49"/>
      <c r="AE347" s="49"/>
      <c r="AF347" s="186"/>
      <c r="AJ347" s="3" t="s">
        <v>771</v>
      </c>
      <c r="AK347" s="3" t="s">
        <v>374</v>
      </c>
      <c r="AL347" s="344">
        <v>245200</v>
      </c>
      <c r="AM347" s="344">
        <v>245200</v>
      </c>
      <c r="AN347" s="344"/>
      <c r="AO347" s="344">
        <v>0</v>
      </c>
      <c r="AP347" s="344">
        <v>245200</v>
      </c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</row>
    <row r="348" spans="1:66" ht="15.75">
      <c r="A348" s="48" t="s">
        <v>759</v>
      </c>
      <c r="B348" s="446" t="s">
        <v>374</v>
      </c>
      <c r="C348" s="191">
        <f t="shared" si="24"/>
        <v>122584</v>
      </c>
      <c r="D348" s="49">
        <f t="shared" si="25"/>
        <v>122584</v>
      </c>
      <c r="E348" s="49"/>
      <c r="F348" s="49"/>
      <c r="G348" s="49">
        <v>122584</v>
      </c>
      <c r="H348" s="49"/>
      <c r="I348" s="49"/>
      <c r="J348" s="49"/>
      <c r="K348" s="49"/>
      <c r="L348" s="49"/>
      <c r="M348" s="49"/>
      <c r="N348" s="49"/>
      <c r="O348" s="49"/>
      <c r="P348" s="49"/>
      <c r="Q348" s="62"/>
      <c r="R348" s="62"/>
      <c r="S348" s="49"/>
      <c r="T348" s="49"/>
      <c r="U348" s="49"/>
      <c r="V348" s="87"/>
      <c r="W348" s="49"/>
      <c r="X348" s="49"/>
      <c r="Y348" s="49"/>
      <c r="Z348" s="49"/>
      <c r="AA348" s="49"/>
      <c r="AB348" s="49"/>
      <c r="AC348" s="86"/>
      <c r="AD348" s="49"/>
      <c r="AE348" s="49"/>
      <c r="AF348" s="186"/>
      <c r="AJ348" s="3" t="s">
        <v>772</v>
      </c>
      <c r="AK348" s="3" t="s">
        <v>375</v>
      </c>
      <c r="AL348" s="344">
        <v>1114332</v>
      </c>
      <c r="AM348" s="344"/>
      <c r="AN348" s="344"/>
      <c r="AO348" s="344"/>
      <c r="AP348" s="344"/>
      <c r="AQ348" s="344"/>
      <c r="AR348" s="344"/>
      <c r="AS348" s="344"/>
      <c r="AT348" s="344"/>
      <c r="AU348" s="344"/>
      <c r="AV348" s="344">
        <v>571</v>
      </c>
      <c r="AW348" s="344">
        <v>840602</v>
      </c>
      <c r="AX348" s="344"/>
      <c r="AY348" s="344"/>
      <c r="AZ348" s="344">
        <v>711</v>
      </c>
      <c r="BA348" s="344">
        <v>273730</v>
      </c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</row>
    <row r="349" spans="1:66" ht="15.75">
      <c r="A349" s="48" t="s">
        <v>760</v>
      </c>
      <c r="B349" s="446" t="s">
        <v>375</v>
      </c>
      <c r="C349" s="191">
        <f t="shared" si="24"/>
        <v>1428851</v>
      </c>
      <c r="D349" s="49"/>
      <c r="E349" s="49"/>
      <c r="F349" s="49"/>
      <c r="G349" s="49"/>
      <c r="H349" s="49"/>
      <c r="I349" s="49"/>
      <c r="J349" s="49"/>
      <c r="K349" s="49"/>
      <c r="L349" s="49"/>
      <c r="M349" s="49">
        <v>571</v>
      </c>
      <c r="N349" s="49">
        <v>1206587</v>
      </c>
      <c r="O349" s="49"/>
      <c r="P349" s="49"/>
      <c r="Q349" s="62">
        <v>711</v>
      </c>
      <c r="R349" s="62">
        <v>222264</v>
      </c>
      <c r="S349" s="49"/>
      <c r="T349" s="49"/>
      <c r="U349" s="49"/>
      <c r="V349" s="87"/>
      <c r="W349" s="49"/>
      <c r="X349" s="49"/>
      <c r="Y349" s="49"/>
      <c r="Z349" s="49"/>
      <c r="AA349" s="49"/>
      <c r="AB349" s="49"/>
      <c r="AC349" s="86"/>
      <c r="AD349" s="49"/>
      <c r="AE349" s="49"/>
      <c r="AF349" s="186"/>
      <c r="AJ349" s="3" t="s">
        <v>773</v>
      </c>
      <c r="AK349" s="3" t="s">
        <v>939</v>
      </c>
      <c r="AL349" s="344">
        <v>479369</v>
      </c>
      <c r="AM349" s="344">
        <v>479369</v>
      </c>
      <c r="AN349" s="344">
        <v>479369</v>
      </c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</row>
    <row r="350" spans="1:66" ht="15.75">
      <c r="A350" s="48" t="s">
        <v>761</v>
      </c>
      <c r="B350" s="446" t="s">
        <v>939</v>
      </c>
      <c r="C350" s="191">
        <f t="shared" si="24"/>
        <v>530794</v>
      </c>
      <c r="D350" s="49">
        <f t="shared" si="25"/>
        <v>530794</v>
      </c>
      <c r="E350" s="49">
        <v>530794</v>
      </c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62"/>
      <c r="R350" s="62"/>
      <c r="S350" s="49"/>
      <c r="T350" s="49"/>
      <c r="U350" s="49"/>
      <c r="V350" s="87"/>
      <c r="W350" s="49"/>
      <c r="X350" s="49"/>
      <c r="Y350" s="49"/>
      <c r="Z350" s="49"/>
      <c r="AA350" s="49"/>
      <c r="AB350" s="49"/>
      <c r="AC350" s="86"/>
      <c r="AD350" s="49"/>
      <c r="AE350" s="49"/>
      <c r="AF350" s="186"/>
      <c r="AJ350" s="3" t="s">
        <v>774</v>
      </c>
      <c r="AK350" s="3" t="s">
        <v>940</v>
      </c>
      <c r="AL350" s="344">
        <v>4639158.1</v>
      </c>
      <c r="AM350" s="344">
        <v>1653722</v>
      </c>
      <c r="AN350" s="344">
        <v>1515621</v>
      </c>
      <c r="AO350" s="344"/>
      <c r="AP350" s="344"/>
      <c r="AQ350" s="344"/>
      <c r="AR350" s="344"/>
      <c r="AS350" s="344">
        <v>138101</v>
      </c>
      <c r="AT350" s="344"/>
      <c r="AU350" s="344"/>
      <c r="AV350" s="344"/>
      <c r="AW350" s="344"/>
      <c r="AX350" s="344"/>
      <c r="AY350" s="344"/>
      <c r="AZ350" s="344">
        <v>1080</v>
      </c>
      <c r="BA350" s="344">
        <v>2985436.1</v>
      </c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</row>
    <row r="351" spans="1:66" ht="15.75">
      <c r="A351" s="48" t="s">
        <v>762</v>
      </c>
      <c r="B351" s="446" t="s">
        <v>940</v>
      </c>
      <c r="C351" s="191">
        <f t="shared" si="24"/>
        <v>5428607</v>
      </c>
      <c r="D351" s="49">
        <f t="shared" si="25"/>
        <v>2070429</v>
      </c>
      <c r="E351" s="49">
        <v>1570429</v>
      </c>
      <c r="F351" s="49"/>
      <c r="G351" s="49"/>
      <c r="H351" s="49"/>
      <c r="I351" s="49"/>
      <c r="J351" s="49">
        <v>500000</v>
      </c>
      <c r="K351" s="49"/>
      <c r="L351" s="49"/>
      <c r="M351" s="49"/>
      <c r="N351" s="49"/>
      <c r="O351" s="49"/>
      <c r="P351" s="49"/>
      <c r="Q351" s="62">
        <v>1080</v>
      </c>
      <c r="R351" s="62">
        <v>3358178</v>
      </c>
      <c r="S351" s="49"/>
      <c r="T351" s="49"/>
      <c r="U351" s="49"/>
      <c r="V351" s="87"/>
      <c r="W351" s="49"/>
      <c r="X351" s="49"/>
      <c r="Y351" s="49"/>
      <c r="Z351" s="49"/>
      <c r="AA351" s="49"/>
      <c r="AB351" s="49"/>
      <c r="AC351" s="86"/>
      <c r="AD351" s="49"/>
      <c r="AE351" s="49"/>
      <c r="AF351" s="186"/>
      <c r="AJ351" s="3" t="s">
        <v>775</v>
      </c>
      <c r="AK351" s="3" t="s">
        <v>499</v>
      </c>
      <c r="AL351" s="344">
        <v>270401</v>
      </c>
      <c r="AM351" s="344">
        <v>270401</v>
      </c>
      <c r="AN351" s="344">
        <v>270401</v>
      </c>
      <c r="AO351" s="344"/>
      <c r="AP351" s="344"/>
      <c r="AQ351" s="344"/>
      <c r="AR351" s="344"/>
      <c r="AS351" s="344"/>
      <c r="AT351" s="344"/>
      <c r="AU351" s="344"/>
      <c r="AV351" s="344"/>
      <c r="AW351" s="344"/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</row>
    <row r="352" spans="1:66" ht="15.75">
      <c r="A352" s="48" t="s">
        <v>763</v>
      </c>
      <c r="B352" s="446" t="s">
        <v>499</v>
      </c>
      <c r="C352" s="191">
        <f t="shared" si="24"/>
        <v>270401</v>
      </c>
      <c r="D352" s="49">
        <f t="shared" si="25"/>
        <v>270401</v>
      </c>
      <c r="E352" s="49">
        <v>270401</v>
      </c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87"/>
      <c r="W352" s="49"/>
      <c r="X352" s="49"/>
      <c r="Y352" s="49"/>
      <c r="Z352" s="49"/>
      <c r="AA352" s="49"/>
      <c r="AB352" s="49"/>
      <c r="AC352" s="86"/>
      <c r="AD352" s="49"/>
      <c r="AE352" s="49"/>
      <c r="AF352" s="186"/>
      <c r="AJ352" s="3" t="s">
        <v>776</v>
      </c>
      <c r="AK352" s="3" t="s">
        <v>941</v>
      </c>
      <c r="AL352" s="344">
        <v>599315</v>
      </c>
      <c r="AM352" s="344">
        <v>599315</v>
      </c>
      <c r="AN352" s="344">
        <v>599315</v>
      </c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</row>
    <row r="353" spans="1:65" ht="15.75">
      <c r="A353" s="48" t="s">
        <v>764</v>
      </c>
      <c r="B353" s="448" t="s">
        <v>941</v>
      </c>
      <c r="C353" s="191">
        <f t="shared" si="24"/>
        <v>599315</v>
      </c>
      <c r="D353" s="49">
        <f t="shared" si="25"/>
        <v>599315</v>
      </c>
      <c r="E353" s="62">
        <v>599315</v>
      </c>
      <c r="F353" s="62"/>
      <c r="G353" s="62"/>
      <c r="H353" s="62"/>
      <c r="I353" s="62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87"/>
      <c r="W353" s="49"/>
      <c r="X353" s="49"/>
      <c r="Y353" s="49"/>
      <c r="Z353" s="49"/>
      <c r="AA353" s="49"/>
      <c r="AB353" s="49"/>
      <c r="AC353" s="86"/>
      <c r="AD353" s="49"/>
      <c r="AE353" s="49"/>
      <c r="AF353" s="186"/>
      <c r="AJ353" s="3" t="s">
        <v>85</v>
      </c>
      <c r="AL353" s="344">
        <v>263775553</v>
      </c>
      <c r="AM353" s="344">
        <v>160494449</v>
      </c>
      <c r="AN353" s="344">
        <v>43384150</v>
      </c>
      <c r="AO353" s="344">
        <v>20146431</v>
      </c>
      <c r="AP353" s="344">
        <v>13075835</v>
      </c>
      <c r="AQ353" s="344">
        <v>79582040</v>
      </c>
      <c r="AR353" s="344">
        <v>3805993</v>
      </c>
      <c r="AS353" s="344">
        <v>500000</v>
      </c>
      <c r="AT353" s="344">
        <v>4</v>
      </c>
      <c r="AU353" s="344">
        <v>7985495</v>
      </c>
      <c r="AV353" s="344">
        <v>52629.13999999999</v>
      </c>
      <c r="AW353" s="344">
        <v>67287344</v>
      </c>
      <c r="AX353" s="344">
        <v>70</v>
      </c>
      <c r="AY353" s="344">
        <v>336789</v>
      </c>
      <c r="AZ353" s="344">
        <v>24791.8</v>
      </c>
      <c r="BA353" s="344">
        <v>26376428</v>
      </c>
      <c r="BB353" s="344">
        <v>96</v>
      </c>
      <c r="BC353" s="344">
        <v>443262</v>
      </c>
      <c r="BD353" s="344">
        <v>3</v>
      </c>
      <c r="BE353" s="344">
        <v>205574</v>
      </c>
      <c r="BF353" s="344">
        <v>0</v>
      </c>
      <c r="BG353" s="344">
        <v>0</v>
      </c>
      <c r="BH353" s="344">
        <v>0</v>
      </c>
      <c r="BI353" s="344">
        <v>0</v>
      </c>
      <c r="BJ353" s="344">
        <v>0</v>
      </c>
      <c r="BK353" s="344">
        <v>0</v>
      </c>
      <c r="BL353" s="344">
        <v>646212</v>
      </c>
      <c r="BM353" s="344">
        <v>646212</v>
      </c>
    </row>
    <row r="354" spans="1:32" ht="15.75">
      <c r="A354" s="632" t="s">
        <v>85</v>
      </c>
      <c r="B354" s="632"/>
      <c r="C354" s="50">
        <f aca="true" t="shared" si="26" ref="C354:AD354">SUM(C195:C353)</f>
        <v>278880440</v>
      </c>
      <c r="D354" s="50">
        <f t="shared" si="26"/>
        <v>175676156</v>
      </c>
      <c r="E354" s="50">
        <f t="shared" si="26"/>
        <v>45080560</v>
      </c>
      <c r="F354" s="50">
        <f t="shared" si="26"/>
        <v>18806073</v>
      </c>
      <c r="G354" s="50">
        <f t="shared" si="26"/>
        <v>13615360</v>
      </c>
      <c r="H354" s="50">
        <f t="shared" si="26"/>
        <v>93765265</v>
      </c>
      <c r="I354" s="50">
        <f t="shared" si="26"/>
        <v>3908898</v>
      </c>
      <c r="J354" s="50">
        <f t="shared" si="26"/>
        <v>500000</v>
      </c>
      <c r="K354" s="50">
        <f t="shared" si="26"/>
        <v>4</v>
      </c>
      <c r="L354" s="50">
        <f t="shared" si="26"/>
        <v>7985495</v>
      </c>
      <c r="M354" s="50">
        <f t="shared" si="26"/>
        <v>52966.439999999995</v>
      </c>
      <c r="N354" s="50">
        <f t="shared" si="26"/>
        <v>67725288</v>
      </c>
      <c r="O354" s="50">
        <f t="shared" si="26"/>
        <v>70</v>
      </c>
      <c r="P354" s="50">
        <f t="shared" si="26"/>
        <v>391180</v>
      </c>
      <c r="Q354" s="50">
        <f t="shared" si="26"/>
        <v>24791.8</v>
      </c>
      <c r="R354" s="50">
        <f t="shared" si="26"/>
        <v>26394102</v>
      </c>
      <c r="S354" s="50">
        <f t="shared" si="26"/>
        <v>96</v>
      </c>
      <c r="T354" s="50">
        <f t="shared" si="26"/>
        <v>428371</v>
      </c>
      <c r="U354" s="50">
        <f t="shared" si="26"/>
        <v>1</v>
      </c>
      <c r="V354" s="50">
        <f t="shared" si="26"/>
        <v>201267</v>
      </c>
      <c r="W354" s="50">
        <f t="shared" si="26"/>
        <v>0</v>
      </c>
      <c r="X354" s="50">
        <f t="shared" si="26"/>
        <v>0</v>
      </c>
      <c r="Y354" s="50">
        <f t="shared" si="26"/>
        <v>0</v>
      </c>
      <c r="Z354" s="50">
        <f t="shared" si="26"/>
        <v>0</v>
      </c>
      <c r="AA354" s="50">
        <f t="shared" si="26"/>
        <v>0</v>
      </c>
      <c r="AB354" s="50">
        <f t="shared" si="26"/>
        <v>0</v>
      </c>
      <c r="AC354" s="50">
        <f t="shared" si="26"/>
        <v>78581</v>
      </c>
      <c r="AD354" s="50">
        <f t="shared" si="26"/>
        <v>78581</v>
      </c>
      <c r="AE354" s="50"/>
      <c r="AF354" s="186"/>
    </row>
    <row r="355" spans="1:32" s="234" customFormat="1" ht="15.75">
      <c r="A355" s="235" t="s">
        <v>42</v>
      </c>
      <c r="B355" s="245"/>
      <c r="C355" s="237"/>
      <c r="D355" s="237"/>
      <c r="E355" s="237"/>
      <c r="F355" s="237"/>
      <c r="G355" s="237"/>
      <c r="H355" s="237"/>
      <c r="I355" s="237"/>
      <c r="J355" s="237"/>
      <c r="K355" s="245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  <c r="AC355" s="201"/>
      <c r="AD355" s="237"/>
      <c r="AE355" s="238"/>
      <c r="AF355" s="233"/>
    </row>
    <row r="356" spans="1:32" s="232" customFormat="1" ht="15.75">
      <c r="A356" s="48" t="s">
        <v>765</v>
      </c>
      <c r="B356" s="206" t="s">
        <v>376</v>
      </c>
      <c r="C356" s="193">
        <f>D356+L356+N356+P356+R356+T356+V356+AC356</f>
        <v>564444</v>
      </c>
      <c r="D356" s="207">
        <f aca="true" t="shared" si="27" ref="D356:D369">SUM(E356:J356)</f>
        <v>502844</v>
      </c>
      <c r="E356" s="207">
        <v>24069</v>
      </c>
      <c r="F356" s="207"/>
      <c r="G356" s="324">
        <v>100329</v>
      </c>
      <c r="H356" s="207">
        <v>275500</v>
      </c>
      <c r="I356" s="324">
        <v>102946</v>
      </c>
      <c r="J356" s="207"/>
      <c r="K356" s="253"/>
      <c r="L356" s="207"/>
      <c r="M356" s="207"/>
      <c r="N356" s="207"/>
      <c r="O356" s="207"/>
      <c r="P356" s="207"/>
      <c r="Q356" s="207"/>
      <c r="R356" s="207"/>
      <c r="S356" s="207">
        <v>39</v>
      </c>
      <c r="T356" s="207">
        <v>61600</v>
      </c>
      <c r="U356" s="207"/>
      <c r="V356" s="207"/>
      <c r="W356" s="207"/>
      <c r="X356" s="207"/>
      <c r="Y356" s="207"/>
      <c r="Z356" s="207"/>
      <c r="AA356" s="207"/>
      <c r="AB356" s="207"/>
      <c r="AC356" s="208"/>
      <c r="AD356" s="207"/>
      <c r="AE356" s="207"/>
      <c r="AF356" s="231"/>
    </row>
    <row r="357" spans="1:32" s="232" customFormat="1" ht="15.75">
      <c r="A357" s="48" t="s">
        <v>766</v>
      </c>
      <c r="B357" s="214" t="s">
        <v>377</v>
      </c>
      <c r="C357" s="193">
        <f>D357+L357+N357+P357+R357+T357+V357+AC357</f>
        <v>712655</v>
      </c>
      <c r="D357" s="215">
        <f t="shared" si="27"/>
        <v>480162</v>
      </c>
      <c r="E357" s="215">
        <v>25350</v>
      </c>
      <c r="F357" s="215"/>
      <c r="G357" s="215">
        <v>151932</v>
      </c>
      <c r="H357" s="215">
        <v>232145</v>
      </c>
      <c r="I357" s="215">
        <v>70735</v>
      </c>
      <c r="J357" s="215"/>
      <c r="K357" s="254"/>
      <c r="L357" s="215"/>
      <c r="M357" s="215"/>
      <c r="N357" s="215"/>
      <c r="O357" s="215"/>
      <c r="P357" s="215"/>
      <c r="Q357" s="215">
        <v>230.1</v>
      </c>
      <c r="R357" s="215">
        <v>232493</v>
      </c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7"/>
      <c r="AD357" s="215"/>
      <c r="AE357" s="215"/>
      <c r="AF357" s="231"/>
    </row>
    <row r="358" spans="1:32" s="234" customFormat="1" ht="15.75">
      <c r="A358" s="611" t="s">
        <v>71</v>
      </c>
      <c r="B358" s="611"/>
      <c r="C358" s="218">
        <f>SUM(C356:C357)</f>
        <v>1277099</v>
      </c>
      <c r="D358" s="218">
        <f aca="true" t="shared" si="28" ref="D358:T358">SUM(D356:D357)</f>
        <v>983006</v>
      </c>
      <c r="E358" s="218">
        <f t="shared" si="28"/>
        <v>49419</v>
      </c>
      <c r="F358" s="218"/>
      <c r="G358" s="218">
        <f t="shared" si="28"/>
        <v>252261</v>
      </c>
      <c r="H358" s="218">
        <f t="shared" si="28"/>
        <v>507645</v>
      </c>
      <c r="I358" s="218">
        <f t="shared" si="28"/>
        <v>173681</v>
      </c>
      <c r="J358" s="218"/>
      <c r="K358" s="218"/>
      <c r="L358" s="218"/>
      <c r="M358" s="218"/>
      <c r="N358" s="218"/>
      <c r="O358" s="218"/>
      <c r="P358" s="218"/>
      <c r="Q358" s="218">
        <f t="shared" si="28"/>
        <v>230.1</v>
      </c>
      <c r="R358" s="218">
        <f t="shared" si="28"/>
        <v>232493</v>
      </c>
      <c r="S358" s="218">
        <f t="shared" si="28"/>
        <v>39</v>
      </c>
      <c r="T358" s="218">
        <f t="shared" si="28"/>
        <v>61600</v>
      </c>
      <c r="U358" s="218"/>
      <c r="V358" s="218"/>
      <c r="W358" s="218"/>
      <c r="X358" s="218"/>
      <c r="Y358" s="218"/>
      <c r="Z358" s="218"/>
      <c r="AA358" s="218"/>
      <c r="AB358" s="218"/>
      <c r="AC358" s="219"/>
      <c r="AD358" s="218"/>
      <c r="AE358" s="218"/>
      <c r="AF358" s="233"/>
    </row>
    <row r="359" spans="1:32" s="234" customFormat="1" ht="15.75">
      <c r="A359" s="629" t="s">
        <v>44</v>
      </c>
      <c r="B359" s="630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  <c r="AB359" s="237"/>
      <c r="AC359" s="201"/>
      <c r="AD359" s="237"/>
      <c r="AE359" s="238"/>
      <c r="AF359" s="233"/>
    </row>
    <row r="360" spans="1:32" s="232" customFormat="1" ht="15.75">
      <c r="A360" s="48" t="s">
        <v>767</v>
      </c>
      <c r="B360" s="255" t="s">
        <v>378</v>
      </c>
      <c r="C360" s="193">
        <f aca="true" t="shared" si="29" ref="C360:C369">D360+L360+N360+P360+R360+T360+V360+AC360</f>
        <v>1396670</v>
      </c>
      <c r="D360" s="207">
        <f t="shared" si="27"/>
        <v>361795</v>
      </c>
      <c r="E360" s="207">
        <v>21627</v>
      </c>
      <c r="F360" s="207">
        <v>58948</v>
      </c>
      <c r="G360" s="218">
        <v>41790</v>
      </c>
      <c r="H360" s="316">
        <v>189813</v>
      </c>
      <c r="I360" s="207">
        <v>49617</v>
      </c>
      <c r="J360" s="207"/>
      <c r="K360" s="207"/>
      <c r="L360" s="207"/>
      <c r="M360" s="207">
        <v>353.3</v>
      </c>
      <c r="N360" s="207">
        <v>618616</v>
      </c>
      <c r="O360" s="207"/>
      <c r="P360" s="207"/>
      <c r="Q360" s="207">
        <v>361.1</v>
      </c>
      <c r="R360" s="207">
        <v>375544</v>
      </c>
      <c r="S360" s="207">
        <v>47.9</v>
      </c>
      <c r="T360" s="207">
        <v>40715</v>
      </c>
      <c r="U360" s="207"/>
      <c r="V360" s="207"/>
      <c r="W360" s="207"/>
      <c r="X360" s="207"/>
      <c r="Y360" s="207"/>
      <c r="Z360" s="207"/>
      <c r="AA360" s="207"/>
      <c r="AB360" s="207"/>
      <c r="AC360" s="208"/>
      <c r="AD360" s="207"/>
      <c r="AE360" s="207"/>
      <c r="AF360" s="231"/>
    </row>
    <row r="361" spans="1:32" s="232" customFormat="1" ht="15.75">
      <c r="A361" s="48" t="s">
        <v>768</v>
      </c>
      <c r="B361" s="256" t="s">
        <v>379</v>
      </c>
      <c r="C361" s="193">
        <f t="shared" si="29"/>
        <v>616066</v>
      </c>
      <c r="D361" s="193">
        <f t="shared" si="27"/>
        <v>312178</v>
      </c>
      <c r="E361" s="193">
        <v>21627</v>
      </c>
      <c r="F361" s="193">
        <v>58948</v>
      </c>
      <c r="G361" s="218">
        <v>41790</v>
      </c>
      <c r="H361" s="218">
        <v>189813</v>
      </c>
      <c r="I361" s="193"/>
      <c r="J361" s="193"/>
      <c r="K361" s="193"/>
      <c r="L361" s="193"/>
      <c r="M361" s="193"/>
      <c r="N361" s="193"/>
      <c r="O361" s="193"/>
      <c r="P361" s="193"/>
      <c r="Q361" s="193">
        <v>244.43</v>
      </c>
      <c r="R361" s="193">
        <v>261957</v>
      </c>
      <c r="S361" s="193">
        <v>47.9</v>
      </c>
      <c r="T361" s="193">
        <v>41931</v>
      </c>
      <c r="U361" s="193"/>
      <c r="V361" s="193"/>
      <c r="W361" s="193"/>
      <c r="X361" s="193"/>
      <c r="Y361" s="193"/>
      <c r="Z361" s="193"/>
      <c r="AA361" s="193"/>
      <c r="AB361" s="193"/>
      <c r="AC361" s="212"/>
      <c r="AD361" s="193"/>
      <c r="AE361" s="193"/>
      <c r="AF361" s="231"/>
    </row>
    <row r="362" spans="1:32" s="232" customFormat="1" ht="15.75">
      <c r="A362" s="48" t="s">
        <v>769</v>
      </c>
      <c r="B362" s="230" t="s">
        <v>381</v>
      </c>
      <c r="C362" s="193">
        <f t="shared" si="29"/>
        <v>2194872</v>
      </c>
      <c r="D362" s="193">
        <f t="shared" si="27"/>
        <v>719172</v>
      </c>
      <c r="E362" s="193">
        <v>84855</v>
      </c>
      <c r="F362" s="324">
        <v>66071</v>
      </c>
      <c r="G362" s="324">
        <v>53775</v>
      </c>
      <c r="H362" s="324">
        <v>475706</v>
      </c>
      <c r="I362" s="324">
        <v>38765</v>
      </c>
      <c r="J362" s="193"/>
      <c r="K362" s="193"/>
      <c r="L362" s="193"/>
      <c r="M362" s="193">
        <v>501.3</v>
      </c>
      <c r="N362" s="193">
        <v>801317</v>
      </c>
      <c r="O362" s="193">
        <v>112.3</v>
      </c>
      <c r="P362" s="193">
        <v>57273</v>
      </c>
      <c r="Q362" s="193">
        <v>536</v>
      </c>
      <c r="R362" s="193">
        <v>557440</v>
      </c>
      <c r="S362" s="193">
        <v>70.2</v>
      </c>
      <c r="T362" s="193">
        <v>59670</v>
      </c>
      <c r="U362" s="193"/>
      <c r="V362" s="193"/>
      <c r="W362" s="193"/>
      <c r="X362" s="193"/>
      <c r="Y362" s="193"/>
      <c r="Z362" s="193"/>
      <c r="AA362" s="193"/>
      <c r="AB362" s="193"/>
      <c r="AC362" s="212"/>
      <c r="AD362" s="193"/>
      <c r="AE362" s="193"/>
      <c r="AF362" s="231"/>
    </row>
    <row r="363" spans="1:32" s="232" customFormat="1" ht="15.75">
      <c r="A363" s="48" t="s">
        <v>770</v>
      </c>
      <c r="B363" s="256" t="s">
        <v>382</v>
      </c>
      <c r="C363" s="193">
        <f t="shared" si="29"/>
        <v>580097</v>
      </c>
      <c r="D363" s="193">
        <f t="shared" si="27"/>
        <v>232344</v>
      </c>
      <c r="E363" s="193">
        <v>21654</v>
      </c>
      <c r="F363" s="193">
        <v>42294</v>
      </c>
      <c r="G363" s="193">
        <v>34181</v>
      </c>
      <c r="H363" s="193">
        <v>134215</v>
      </c>
      <c r="I363" s="193"/>
      <c r="J363" s="193"/>
      <c r="K363" s="193"/>
      <c r="L363" s="193"/>
      <c r="M363" s="193"/>
      <c r="N363" s="193"/>
      <c r="O363" s="193"/>
      <c r="P363" s="193"/>
      <c r="Q363" s="193">
        <v>285.5</v>
      </c>
      <c r="R363" s="193">
        <v>305886</v>
      </c>
      <c r="S363" s="193">
        <v>40.3</v>
      </c>
      <c r="T363" s="193">
        <v>41867</v>
      </c>
      <c r="U363" s="193"/>
      <c r="V363" s="193"/>
      <c r="W363" s="193"/>
      <c r="X363" s="193"/>
      <c r="Y363" s="193"/>
      <c r="Z363" s="193"/>
      <c r="AA363" s="193"/>
      <c r="AB363" s="193"/>
      <c r="AC363" s="212"/>
      <c r="AD363" s="193"/>
      <c r="AE363" s="193"/>
      <c r="AF363" s="231"/>
    </row>
    <row r="364" spans="1:32" s="232" customFormat="1" ht="15.75">
      <c r="A364" s="48" t="s">
        <v>771</v>
      </c>
      <c r="B364" s="230" t="s">
        <v>973</v>
      </c>
      <c r="C364" s="193">
        <f t="shared" si="29"/>
        <v>1426591</v>
      </c>
      <c r="D364" s="193"/>
      <c r="E364" s="193"/>
      <c r="F364" s="193"/>
      <c r="G364" s="193"/>
      <c r="H364" s="193"/>
      <c r="I364" s="193"/>
      <c r="J364" s="193"/>
      <c r="K364" s="193"/>
      <c r="L364" s="193"/>
      <c r="M364" s="193">
        <v>834</v>
      </c>
      <c r="N364" s="193">
        <v>1332750</v>
      </c>
      <c r="O364" s="193"/>
      <c r="P364" s="193"/>
      <c r="Q364" s="193"/>
      <c r="R364" s="193"/>
      <c r="S364" s="193">
        <v>107.36</v>
      </c>
      <c r="T364" s="193">
        <v>93841</v>
      </c>
      <c r="U364" s="193"/>
      <c r="V364" s="193"/>
      <c r="W364" s="193"/>
      <c r="X364" s="193"/>
      <c r="Y364" s="193"/>
      <c r="Z364" s="193"/>
      <c r="AA364" s="193"/>
      <c r="AB364" s="193"/>
      <c r="AC364" s="212"/>
      <c r="AD364" s="193"/>
      <c r="AE364" s="193"/>
      <c r="AF364" s="231"/>
    </row>
    <row r="365" spans="1:32" s="232" customFormat="1" ht="15.75">
      <c r="A365" s="48" t="s">
        <v>772</v>
      </c>
      <c r="B365" s="230" t="s">
        <v>974</v>
      </c>
      <c r="C365" s="193">
        <f t="shared" si="29"/>
        <v>1198273</v>
      </c>
      <c r="D365" s="193">
        <f t="shared" si="27"/>
        <v>1198273</v>
      </c>
      <c r="E365" s="193"/>
      <c r="F365" s="193">
        <v>220851</v>
      </c>
      <c r="G365" s="193">
        <v>211719</v>
      </c>
      <c r="H365" s="193">
        <v>765703</v>
      </c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212"/>
      <c r="AD365" s="193"/>
      <c r="AE365" s="193"/>
      <c r="AF365" s="231"/>
    </row>
    <row r="366" spans="1:32" s="232" customFormat="1" ht="15.75">
      <c r="A366" s="48" t="s">
        <v>1040</v>
      </c>
      <c r="B366" s="230" t="s">
        <v>383</v>
      </c>
      <c r="C366" s="193">
        <f t="shared" si="29"/>
        <v>915577</v>
      </c>
      <c r="D366" s="193">
        <f t="shared" si="27"/>
        <v>915577</v>
      </c>
      <c r="E366" s="193">
        <v>38723</v>
      </c>
      <c r="F366" s="193"/>
      <c r="G366" s="193">
        <v>111151</v>
      </c>
      <c r="H366" s="193">
        <v>765703</v>
      </c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212"/>
      <c r="AD366" s="193"/>
      <c r="AE366" s="193"/>
      <c r="AF366" s="231"/>
    </row>
    <row r="367" spans="1:32" s="232" customFormat="1" ht="15.75">
      <c r="A367" s="48" t="s">
        <v>773</v>
      </c>
      <c r="B367" s="230" t="s">
        <v>384</v>
      </c>
      <c r="C367" s="193">
        <f t="shared" si="29"/>
        <v>1013141</v>
      </c>
      <c r="D367" s="193">
        <f t="shared" si="27"/>
        <v>1013141</v>
      </c>
      <c r="E367" s="193">
        <v>38723</v>
      </c>
      <c r="F367" s="193"/>
      <c r="G367" s="193">
        <v>113116</v>
      </c>
      <c r="H367" s="193">
        <v>861302</v>
      </c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212"/>
      <c r="AD367" s="193"/>
      <c r="AE367" s="193"/>
      <c r="AF367" s="231"/>
    </row>
    <row r="368" spans="1:32" s="232" customFormat="1" ht="15.75">
      <c r="A368" s="48" t="s">
        <v>774</v>
      </c>
      <c r="B368" s="230" t="s">
        <v>385</v>
      </c>
      <c r="C368" s="193">
        <f t="shared" si="29"/>
        <v>252707</v>
      </c>
      <c r="D368" s="193">
        <f t="shared" si="27"/>
        <v>252707</v>
      </c>
      <c r="E368" s="193">
        <v>51868</v>
      </c>
      <c r="F368" s="193"/>
      <c r="G368" s="193">
        <v>200839</v>
      </c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212"/>
      <c r="AD368" s="193"/>
      <c r="AE368" s="193"/>
      <c r="AF368" s="231"/>
    </row>
    <row r="369" spans="1:32" s="232" customFormat="1" ht="15.75">
      <c r="A369" s="48" t="s">
        <v>775</v>
      </c>
      <c r="B369" s="250" t="s">
        <v>386</v>
      </c>
      <c r="C369" s="193">
        <f t="shared" si="29"/>
        <v>575973</v>
      </c>
      <c r="D369" s="215">
        <f t="shared" si="27"/>
        <v>123469</v>
      </c>
      <c r="E369" s="215"/>
      <c r="F369" s="215"/>
      <c r="G369" s="215">
        <v>12690</v>
      </c>
      <c r="H369" s="215">
        <v>110779</v>
      </c>
      <c r="I369" s="215"/>
      <c r="J369" s="215"/>
      <c r="K369" s="215"/>
      <c r="L369" s="215"/>
      <c r="M369" s="215">
        <v>256</v>
      </c>
      <c r="N369" s="215">
        <v>409202</v>
      </c>
      <c r="O369" s="215"/>
      <c r="P369" s="215"/>
      <c r="Q369" s="215"/>
      <c r="R369" s="215"/>
      <c r="S369" s="215">
        <v>49.68</v>
      </c>
      <c r="T369" s="215">
        <v>43302</v>
      </c>
      <c r="U369" s="215"/>
      <c r="V369" s="215"/>
      <c r="W369" s="215"/>
      <c r="X369" s="215"/>
      <c r="Y369" s="215"/>
      <c r="Z369" s="215"/>
      <c r="AA369" s="215"/>
      <c r="AB369" s="215"/>
      <c r="AC369" s="217"/>
      <c r="AD369" s="215"/>
      <c r="AE369" s="215"/>
      <c r="AF369" s="231"/>
    </row>
    <row r="370" spans="1:32" s="234" customFormat="1" ht="15.75">
      <c r="A370" s="631" t="s">
        <v>86</v>
      </c>
      <c r="B370" s="631"/>
      <c r="C370" s="218">
        <f>SUM(C360:C369)</f>
        <v>10169967</v>
      </c>
      <c r="D370" s="218">
        <f aca="true" t="shared" si="30" ref="D370:T370">SUM(D360:D369)</f>
        <v>5128656</v>
      </c>
      <c r="E370" s="218">
        <f t="shared" si="30"/>
        <v>279077</v>
      </c>
      <c r="F370" s="218">
        <f t="shared" si="30"/>
        <v>447112</v>
      </c>
      <c r="G370" s="218">
        <f t="shared" si="30"/>
        <v>821051</v>
      </c>
      <c r="H370" s="218">
        <f t="shared" si="30"/>
        <v>3493034</v>
      </c>
      <c r="I370" s="218">
        <f t="shared" si="30"/>
        <v>88382</v>
      </c>
      <c r="J370" s="218"/>
      <c r="K370" s="218"/>
      <c r="L370" s="218"/>
      <c r="M370" s="218">
        <f t="shared" si="30"/>
        <v>1944.6</v>
      </c>
      <c r="N370" s="218">
        <f t="shared" si="30"/>
        <v>3161885</v>
      </c>
      <c r="O370" s="218">
        <f t="shared" si="30"/>
        <v>112.3</v>
      </c>
      <c r="P370" s="218">
        <f t="shared" si="30"/>
        <v>57273</v>
      </c>
      <c r="Q370" s="218">
        <f t="shared" si="30"/>
        <v>1427.03</v>
      </c>
      <c r="R370" s="218">
        <f t="shared" si="30"/>
        <v>1500827</v>
      </c>
      <c r="S370" s="218">
        <f t="shared" si="30"/>
        <v>363.34000000000003</v>
      </c>
      <c r="T370" s="218">
        <f t="shared" si="30"/>
        <v>321326</v>
      </c>
      <c r="U370" s="218"/>
      <c r="V370" s="218"/>
      <c r="W370" s="218"/>
      <c r="X370" s="218"/>
      <c r="Y370" s="218"/>
      <c r="Z370" s="218"/>
      <c r="AA370" s="218"/>
      <c r="AB370" s="218"/>
      <c r="AC370" s="218">
        <f>SUM(AC360:AC369)</f>
        <v>0</v>
      </c>
      <c r="AD370" s="218">
        <f>SUM(AD360:AD369)</f>
        <v>0</v>
      </c>
      <c r="AE370" s="218"/>
      <c r="AF370" s="233"/>
    </row>
    <row r="371" spans="1:32" s="73" customFormat="1" ht="15.75">
      <c r="A371" s="176" t="s">
        <v>45</v>
      </c>
      <c r="B371" s="502"/>
      <c r="C371" s="170"/>
      <c r="D371" s="170"/>
      <c r="E371" s="170"/>
      <c r="F371" s="170"/>
      <c r="G371" s="170"/>
      <c r="H371" s="170"/>
      <c r="I371" s="170"/>
      <c r="J371" s="170"/>
      <c r="K371" s="178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65"/>
      <c r="AD371" s="170"/>
      <c r="AE371" s="171"/>
      <c r="AF371" s="187"/>
    </row>
    <row r="372" spans="1:32" ht="15.75">
      <c r="A372" s="48" t="s">
        <v>776</v>
      </c>
      <c r="B372" s="145" t="s">
        <v>387</v>
      </c>
      <c r="C372" s="49">
        <f>D372+L372+N372+P372+R372+T372+V372+AC372</f>
        <v>1075564</v>
      </c>
      <c r="D372" s="146">
        <f>SUM(E372:J372)</f>
        <v>157530</v>
      </c>
      <c r="E372" s="146">
        <v>15120</v>
      </c>
      <c r="F372" s="146"/>
      <c r="G372" s="146">
        <v>142410</v>
      </c>
      <c r="H372" s="146"/>
      <c r="I372" s="146"/>
      <c r="J372" s="146"/>
      <c r="K372" s="146"/>
      <c r="L372" s="146"/>
      <c r="M372" s="146">
        <v>356</v>
      </c>
      <c r="N372" s="146">
        <v>560021</v>
      </c>
      <c r="O372" s="146"/>
      <c r="P372" s="146"/>
      <c r="Q372" s="146">
        <v>274</v>
      </c>
      <c r="R372" s="146">
        <v>291959</v>
      </c>
      <c r="S372" s="146">
        <v>67.5</v>
      </c>
      <c r="T372" s="146">
        <v>66054</v>
      </c>
      <c r="U372" s="146"/>
      <c r="V372" s="147"/>
      <c r="W372" s="146"/>
      <c r="X372" s="146"/>
      <c r="Y372" s="146"/>
      <c r="Z372" s="146"/>
      <c r="AA372" s="146"/>
      <c r="AB372" s="146"/>
      <c r="AC372" s="148"/>
      <c r="AD372" s="146"/>
      <c r="AE372" s="146"/>
      <c r="AF372" s="186"/>
    </row>
    <row r="373" spans="1:32" s="73" customFormat="1" ht="15.75">
      <c r="A373" s="632" t="s">
        <v>87</v>
      </c>
      <c r="B373" s="632"/>
      <c r="C373" s="50">
        <f>SUM(C372)</f>
        <v>1075564</v>
      </c>
      <c r="D373" s="50">
        <f aca="true" t="shared" si="31" ref="D373:T373">SUM(D372)</f>
        <v>157530</v>
      </c>
      <c r="E373" s="50">
        <f t="shared" si="31"/>
        <v>15120</v>
      </c>
      <c r="F373" s="50"/>
      <c r="G373" s="50">
        <f t="shared" si="31"/>
        <v>142410</v>
      </c>
      <c r="H373" s="50"/>
      <c r="I373" s="50"/>
      <c r="J373" s="50"/>
      <c r="K373" s="50"/>
      <c r="L373" s="50"/>
      <c r="M373" s="50">
        <f t="shared" si="31"/>
        <v>356</v>
      </c>
      <c r="N373" s="50">
        <f t="shared" si="31"/>
        <v>560021</v>
      </c>
      <c r="O373" s="50"/>
      <c r="P373" s="50"/>
      <c r="Q373" s="50">
        <f t="shared" si="31"/>
        <v>274</v>
      </c>
      <c r="R373" s="50">
        <f t="shared" si="31"/>
        <v>291959</v>
      </c>
      <c r="S373" s="50">
        <f t="shared" si="31"/>
        <v>67.5</v>
      </c>
      <c r="T373" s="50">
        <f t="shared" si="31"/>
        <v>66054</v>
      </c>
      <c r="U373" s="50"/>
      <c r="V373" s="50"/>
      <c r="W373" s="50"/>
      <c r="X373" s="50"/>
      <c r="Y373" s="50"/>
      <c r="Z373" s="50"/>
      <c r="AA373" s="50"/>
      <c r="AB373" s="50"/>
      <c r="AC373" s="93"/>
      <c r="AD373" s="50"/>
      <c r="AE373" s="50"/>
      <c r="AF373" s="187"/>
    </row>
    <row r="374" spans="1:32" s="73" customFormat="1" ht="15.75">
      <c r="A374" s="633" t="s">
        <v>46</v>
      </c>
      <c r="B374" s="634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65"/>
      <c r="AD374" s="170"/>
      <c r="AE374" s="171"/>
      <c r="AF374" s="187"/>
    </row>
    <row r="375" spans="1:32" ht="15.75">
      <c r="A375" s="48" t="s">
        <v>1041</v>
      </c>
      <c r="B375" s="145" t="s">
        <v>388</v>
      </c>
      <c r="C375" s="49">
        <f>D375+L375+N375+P375+R375+T375+V375+AC375</f>
        <v>626139</v>
      </c>
      <c r="D375" s="146"/>
      <c r="E375" s="146"/>
      <c r="F375" s="146"/>
      <c r="G375" s="146"/>
      <c r="H375" s="146"/>
      <c r="I375" s="146"/>
      <c r="J375" s="146"/>
      <c r="K375" s="146"/>
      <c r="L375" s="146"/>
      <c r="M375" s="146">
        <v>508</v>
      </c>
      <c r="N375" s="319">
        <v>626139</v>
      </c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8"/>
      <c r="AD375" s="146"/>
      <c r="AE375" s="146"/>
      <c r="AF375" s="186"/>
    </row>
    <row r="376" spans="1:32" s="73" customFormat="1" ht="15.75">
      <c r="A376" s="632" t="s">
        <v>88</v>
      </c>
      <c r="B376" s="632"/>
      <c r="C376" s="50">
        <f>SUM(C375)</f>
        <v>626139</v>
      </c>
      <c r="D376" s="50"/>
      <c r="E376" s="50"/>
      <c r="F376" s="50"/>
      <c r="G376" s="50"/>
      <c r="H376" s="50"/>
      <c r="I376" s="50"/>
      <c r="J376" s="50"/>
      <c r="K376" s="50"/>
      <c r="L376" s="50"/>
      <c r="M376" s="50">
        <f>SUM(M375)</f>
        <v>508</v>
      </c>
      <c r="N376" s="50">
        <f>SUM(N375)</f>
        <v>626139</v>
      </c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93"/>
      <c r="AD376" s="50"/>
      <c r="AE376" s="50"/>
      <c r="AF376" s="187"/>
    </row>
    <row r="377" spans="1:32" s="73" customFormat="1" ht="15.75">
      <c r="A377" s="633" t="s">
        <v>47</v>
      </c>
      <c r="B377" s="634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65"/>
      <c r="AD377" s="170"/>
      <c r="AE377" s="171"/>
      <c r="AF377" s="187"/>
    </row>
    <row r="378" spans="1:32" ht="15.75">
      <c r="A378" s="48" t="s">
        <v>1042</v>
      </c>
      <c r="B378" s="149" t="s">
        <v>389</v>
      </c>
      <c r="C378" s="49">
        <f>D378+L378+N378+P378+R378+T378+V378+AC378</f>
        <v>573750</v>
      </c>
      <c r="D378" s="87"/>
      <c r="E378" s="87"/>
      <c r="F378" s="87"/>
      <c r="G378" s="87"/>
      <c r="H378" s="87"/>
      <c r="I378" s="87"/>
      <c r="J378" s="87"/>
      <c r="K378" s="87"/>
      <c r="L378" s="87"/>
      <c r="M378" s="87">
        <v>650</v>
      </c>
      <c r="N378" s="87">
        <v>501510</v>
      </c>
      <c r="O378" s="87"/>
      <c r="P378" s="87"/>
      <c r="Q378" s="87">
        <v>950</v>
      </c>
      <c r="R378" s="87">
        <v>72240</v>
      </c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6"/>
      <c r="AD378" s="87"/>
      <c r="AE378" s="87"/>
      <c r="AF378" s="186"/>
    </row>
    <row r="379" spans="1:32" ht="15.75">
      <c r="A379" s="48" t="s">
        <v>777</v>
      </c>
      <c r="B379" s="117" t="s">
        <v>472</v>
      </c>
      <c r="C379" s="49">
        <f>D379+L379+N379+P379+R379+T379+V379+AC379</f>
        <v>2533135</v>
      </c>
      <c r="D379" s="98">
        <f>SUM(E379:J379)</f>
        <v>534882</v>
      </c>
      <c r="E379" s="279">
        <v>93230</v>
      </c>
      <c r="F379" s="74"/>
      <c r="G379" s="279">
        <v>159030</v>
      </c>
      <c r="H379" s="279">
        <v>193482</v>
      </c>
      <c r="I379" s="279">
        <v>89140</v>
      </c>
      <c r="J379" s="98"/>
      <c r="K379" s="98"/>
      <c r="L379" s="98"/>
      <c r="M379" s="98">
        <v>650</v>
      </c>
      <c r="N379" s="98">
        <v>1041857</v>
      </c>
      <c r="O379" s="98"/>
      <c r="P379" s="98"/>
      <c r="Q379" s="98">
        <v>950</v>
      </c>
      <c r="R379" s="98">
        <v>853647</v>
      </c>
      <c r="S379" s="98">
        <v>63</v>
      </c>
      <c r="T379" s="98">
        <v>102749</v>
      </c>
      <c r="U379" s="98"/>
      <c r="V379" s="98"/>
      <c r="W379" s="98"/>
      <c r="X379" s="98"/>
      <c r="Y379" s="98"/>
      <c r="Z379" s="98"/>
      <c r="AA379" s="98"/>
      <c r="AB379" s="98"/>
      <c r="AC379" s="99"/>
      <c r="AD379" s="98"/>
      <c r="AE379" s="98"/>
      <c r="AF379" s="186"/>
    </row>
    <row r="380" spans="1:32" s="73" customFormat="1" ht="15.75">
      <c r="A380" s="632" t="s">
        <v>89</v>
      </c>
      <c r="B380" s="632"/>
      <c r="C380" s="50">
        <f>SUM(C378:C379)</f>
        <v>3106885</v>
      </c>
      <c r="D380" s="50">
        <f aca="true" t="shared" si="32" ref="D380:T380">SUM(D378:D379)</f>
        <v>534882</v>
      </c>
      <c r="E380" s="50">
        <f t="shared" si="32"/>
        <v>93230</v>
      </c>
      <c r="F380" s="50"/>
      <c r="G380" s="50">
        <f t="shared" si="32"/>
        <v>159030</v>
      </c>
      <c r="H380" s="50">
        <f t="shared" si="32"/>
        <v>193482</v>
      </c>
      <c r="I380" s="50">
        <f t="shared" si="32"/>
        <v>89140</v>
      </c>
      <c r="J380" s="50"/>
      <c r="K380" s="50"/>
      <c r="L380" s="50"/>
      <c r="M380" s="50">
        <f t="shared" si="32"/>
        <v>1300</v>
      </c>
      <c r="N380" s="50">
        <f t="shared" si="32"/>
        <v>1543367</v>
      </c>
      <c r="O380" s="50"/>
      <c r="P380" s="50"/>
      <c r="Q380" s="50">
        <f t="shared" si="32"/>
        <v>1900</v>
      </c>
      <c r="R380" s="50">
        <f t="shared" si="32"/>
        <v>925887</v>
      </c>
      <c r="S380" s="50">
        <f t="shared" si="32"/>
        <v>63</v>
      </c>
      <c r="T380" s="50">
        <f t="shared" si="32"/>
        <v>102749</v>
      </c>
      <c r="U380" s="50"/>
      <c r="V380" s="50"/>
      <c r="W380" s="50"/>
      <c r="X380" s="50"/>
      <c r="Y380" s="50"/>
      <c r="Z380" s="50"/>
      <c r="AA380" s="50"/>
      <c r="AB380" s="50"/>
      <c r="AC380" s="93"/>
      <c r="AD380" s="50"/>
      <c r="AE380" s="50"/>
      <c r="AF380" s="187"/>
    </row>
    <row r="381" spans="1:32" s="73" customFormat="1" ht="15.75">
      <c r="A381" s="633" t="s">
        <v>48</v>
      </c>
      <c r="B381" s="634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65"/>
      <c r="AD381" s="170"/>
      <c r="AE381" s="171"/>
      <c r="AF381" s="187"/>
    </row>
    <row r="382" spans="1:32" ht="15.75">
      <c r="A382" s="48" t="s">
        <v>778</v>
      </c>
      <c r="B382" s="134" t="s">
        <v>390</v>
      </c>
      <c r="C382" s="49">
        <f aca="true" t="shared" si="33" ref="C382:C391">D382+L382+N382+P382+R382+T382+V382+AC382</f>
        <v>1248604</v>
      </c>
      <c r="D382" s="87"/>
      <c r="E382" s="87"/>
      <c r="F382" s="87"/>
      <c r="G382" s="87"/>
      <c r="H382" s="87"/>
      <c r="I382" s="150"/>
      <c r="J382" s="87"/>
      <c r="K382" s="87"/>
      <c r="L382" s="87"/>
      <c r="M382" s="315">
        <v>630</v>
      </c>
      <c r="N382" s="150">
        <v>648190</v>
      </c>
      <c r="O382" s="87"/>
      <c r="P382" s="87"/>
      <c r="Q382" s="315">
        <v>574</v>
      </c>
      <c r="R382" s="150">
        <v>600414</v>
      </c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6"/>
      <c r="AD382" s="87"/>
      <c r="AE382" s="87"/>
      <c r="AF382" s="186"/>
    </row>
    <row r="383" spans="1:32" ht="15.75">
      <c r="A383" s="48" t="s">
        <v>1043</v>
      </c>
      <c r="B383" s="61" t="s">
        <v>391</v>
      </c>
      <c r="C383" s="49">
        <f t="shared" si="33"/>
        <v>1397743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313">
        <v>558</v>
      </c>
      <c r="N383" s="50">
        <v>572042</v>
      </c>
      <c r="O383" s="49"/>
      <c r="P383" s="49"/>
      <c r="Q383" s="313">
        <v>770</v>
      </c>
      <c r="R383" s="50">
        <v>825701</v>
      </c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56"/>
      <c r="AD383" s="49"/>
      <c r="AE383" s="49"/>
      <c r="AF383" s="186"/>
    </row>
    <row r="384" spans="1:32" ht="15.75">
      <c r="A384" s="48" t="s">
        <v>1044</v>
      </c>
      <c r="B384" s="61" t="s">
        <v>392</v>
      </c>
      <c r="C384" s="49">
        <f t="shared" si="33"/>
        <v>1747894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313">
        <v>916</v>
      </c>
      <c r="N384" s="50">
        <v>912598</v>
      </c>
      <c r="O384" s="49"/>
      <c r="P384" s="49"/>
      <c r="Q384" s="313">
        <v>779</v>
      </c>
      <c r="R384" s="50">
        <v>835296</v>
      </c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56"/>
      <c r="AD384" s="49"/>
      <c r="AE384" s="49"/>
      <c r="AF384" s="186"/>
    </row>
    <row r="385" spans="1:32" ht="15.75">
      <c r="A385" s="48" t="s">
        <v>779</v>
      </c>
      <c r="B385" s="61" t="s">
        <v>393</v>
      </c>
      <c r="C385" s="49">
        <f t="shared" si="33"/>
        <v>491324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313">
        <v>426</v>
      </c>
      <c r="N385" s="50">
        <v>491324</v>
      </c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56"/>
      <c r="AD385" s="49"/>
      <c r="AE385" s="49"/>
      <c r="AF385" s="186"/>
    </row>
    <row r="386" spans="1:32" ht="15.75">
      <c r="A386" s="48" t="s">
        <v>780</v>
      </c>
      <c r="B386" s="61" t="s">
        <v>394</v>
      </c>
      <c r="C386" s="49">
        <f t="shared" si="33"/>
        <v>55582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313">
        <v>186.47</v>
      </c>
      <c r="P386" s="313">
        <v>55582</v>
      </c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56"/>
      <c r="AD386" s="49"/>
      <c r="AE386" s="49"/>
      <c r="AF386" s="186"/>
    </row>
    <row r="387" spans="1:32" ht="15.75">
      <c r="A387" s="48" t="s">
        <v>781</v>
      </c>
      <c r="B387" s="61" t="s">
        <v>395</v>
      </c>
      <c r="C387" s="49">
        <f t="shared" si="33"/>
        <v>1085775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313">
        <v>775.3</v>
      </c>
      <c r="N387" s="313">
        <v>585280</v>
      </c>
      <c r="O387" s="49"/>
      <c r="P387" s="49"/>
      <c r="Q387" s="313">
        <v>828</v>
      </c>
      <c r="R387" s="313">
        <v>500495</v>
      </c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56"/>
      <c r="AD387" s="49"/>
      <c r="AE387" s="49"/>
      <c r="AF387" s="186"/>
    </row>
    <row r="388" spans="1:32" ht="15.75">
      <c r="A388" s="48" t="s">
        <v>782</v>
      </c>
      <c r="B388" s="61" t="s">
        <v>396</v>
      </c>
      <c r="C388" s="49">
        <f t="shared" si="33"/>
        <v>511828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313">
        <v>757.33</v>
      </c>
      <c r="R388" s="313">
        <v>511828</v>
      </c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56"/>
      <c r="AD388" s="49"/>
      <c r="AE388" s="49"/>
      <c r="AF388" s="186"/>
    </row>
    <row r="389" spans="1:32" ht="15.75">
      <c r="A389" s="48" t="s">
        <v>783</v>
      </c>
      <c r="B389" s="61" t="s">
        <v>397</v>
      </c>
      <c r="C389" s="49">
        <f t="shared" si="33"/>
        <v>566433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313">
        <v>686.4</v>
      </c>
      <c r="N389" s="50">
        <v>566433</v>
      </c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56"/>
      <c r="AD389" s="49"/>
      <c r="AE389" s="49"/>
      <c r="AF389" s="186"/>
    </row>
    <row r="390" spans="1:32" ht="15.75">
      <c r="A390" s="48" t="s">
        <v>784</v>
      </c>
      <c r="B390" s="61" t="s">
        <v>398</v>
      </c>
      <c r="C390" s="49">
        <f t="shared" si="33"/>
        <v>591408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313">
        <v>699.2</v>
      </c>
      <c r="N390" s="50">
        <v>591408</v>
      </c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56"/>
      <c r="AD390" s="49"/>
      <c r="AE390" s="49"/>
      <c r="AF390" s="186"/>
    </row>
    <row r="391" spans="1:32" ht="15.75">
      <c r="A391" s="48" t="s">
        <v>785</v>
      </c>
      <c r="B391" s="110" t="s">
        <v>990</v>
      </c>
      <c r="C391" s="49">
        <f t="shared" si="33"/>
        <v>357266</v>
      </c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337">
        <v>464.8</v>
      </c>
      <c r="R391" s="499">
        <v>357266</v>
      </c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9"/>
      <c r="AD391" s="98"/>
      <c r="AE391" s="98"/>
      <c r="AF391" s="186"/>
    </row>
    <row r="392" spans="1:32" s="73" customFormat="1" ht="15.75">
      <c r="A392" s="632" t="s">
        <v>90</v>
      </c>
      <c r="B392" s="632"/>
      <c r="C392" s="50">
        <f>SUM(C382:C391)</f>
        <v>8053857</v>
      </c>
      <c r="D392" s="50">
        <f>SUM(D382:D391)</f>
        <v>0</v>
      </c>
      <c r="E392" s="50"/>
      <c r="F392" s="50"/>
      <c r="G392" s="50"/>
      <c r="H392" s="50">
        <f>SUM(H382:H391)</f>
        <v>0</v>
      </c>
      <c r="I392" s="50"/>
      <c r="J392" s="50"/>
      <c r="K392" s="50"/>
      <c r="L392" s="50"/>
      <c r="M392" s="50">
        <f aca="true" t="shared" si="34" ref="M392:R392">SUM(M382:M391)</f>
        <v>4690.900000000001</v>
      </c>
      <c r="N392" s="50">
        <f t="shared" si="34"/>
        <v>4367275</v>
      </c>
      <c r="O392" s="50">
        <f t="shared" si="34"/>
        <v>186.47</v>
      </c>
      <c r="P392" s="50">
        <f t="shared" si="34"/>
        <v>55582</v>
      </c>
      <c r="Q392" s="50">
        <f t="shared" si="34"/>
        <v>4173.13</v>
      </c>
      <c r="R392" s="50">
        <f t="shared" si="34"/>
        <v>3631000</v>
      </c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93"/>
      <c r="AD392" s="50"/>
      <c r="AE392" s="50"/>
      <c r="AF392" s="187"/>
    </row>
    <row r="393" spans="1:32" s="73" customFormat="1" ht="15.75">
      <c r="A393" s="633" t="s">
        <v>49</v>
      </c>
      <c r="B393" s="634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65"/>
      <c r="AD393" s="170"/>
      <c r="AE393" s="171"/>
      <c r="AF393" s="187"/>
    </row>
    <row r="394" spans="1:32" ht="15.75">
      <c r="A394" s="48" t="s">
        <v>786</v>
      </c>
      <c r="B394" s="137" t="s">
        <v>399</v>
      </c>
      <c r="C394" s="49">
        <f>D394+L394+N394+P394+R394+T394+V394+AC394</f>
        <v>501950</v>
      </c>
      <c r="D394" s="87"/>
      <c r="E394" s="87"/>
      <c r="F394" s="87"/>
      <c r="G394" s="87"/>
      <c r="H394" s="87"/>
      <c r="I394" s="87"/>
      <c r="J394" s="87"/>
      <c r="K394" s="87"/>
      <c r="L394" s="87"/>
      <c r="M394" s="315">
        <v>477.3</v>
      </c>
      <c r="N394" s="87">
        <v>501950</v>
      </c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6"/>
      <c r="AD394" s="87"/>
      <c r="AE394" s="87"/>
      <c r="AF394" s="186"/>
    </row>
    <row r="395" spans="1:32" ht="15.75">
      <c r="A395" s="48" t="s">
        <v>787</v>
      </c>
      <c r="B395" s="111" t="s">
        <v>400</v>
      </c>
      <c r="C395" s="49">
        <f>D395+L395+N395+P395+R395+T395+V395+AC395</f>
        <v>501950</v>
      </c>
      <c r="D395" s="98"/>
      <c r="E395" s="98"/>
      <c r="F395" s="98"/>
      <c r="G395" s="98"/>
      <c r="H395" s="98"/>
      <c r="I395" s="98"/>
      <c r="J395" s="98"/>
      <c r="K395" s="98"/>
      <c r="L395" s="98"/>
      <c r="M395" s="315">
        <v>477.3</v>
      </c>
      <c r="N395" s="98">
        <v>501950</v>
      </c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9"/>
      <c r="AD395" s="98"/>
      <c r="AE395" s="98"/>
      <c r="AF395" s="186"/>
    </row>
    <row r="396" spans="1:32" s="73" customFormat="1" ht="15.75">
      <c r="A396" s="632" t="s">
        <v>91</v>
      </c>
      <c r="B396" s="632"/>
      <c r="C396" s="50">
        <f>SUM(C394:C395)</f>
        <v>1003900</v>
      </c>
      <c r="D396" s="50"/>
      <c r="E396" s="50"/>
      <c r="F396" s="50"/>
      <c r="G396" s="50"/>
      <c r="H396" s="50"/>
      <c r="I396" s="50"/>
      <c r="J396" s="50"/>
      <c r="K396" s="50"/>
      <c r="L396" s="50"/>
      <c r="M396" s="50">
        <f>SUM(M394:M395)</f>
        <v>954.6</v>
      </c>
      <c r="N396" s="50">
        <f>SUM(N394:N395)</f>
        <v>1003900</v>
      </c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93"/>
      <c r="AD396" s="50"/>
      <c r="AE396" s="50"/>
      <c r="AF396" s="187"/>
    </row>
    <row r="397" spans="1:32" s="73" customFormat="1" ht="15.75">
      <c r="A397" s="633" t="s">
        <v>50</v>
      </c>
      <c r="B397" s="634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65"/>
      <c r="AD397" s="170"/>
      <c r="AE397" s="171"/>
      <c r="AF397" s="187"/>
    </row>
    <row r="398" spans="1:32" ht="15.75">
      <c r="A398" s="48" t="s">
        <v>788</v>
      </c>
      <c r="B398" s="151" t="s">
        <v>401</v>
      </c>
      <c r="C398" s="49">
        <f>D398+L398+N398+P398+R398+T398+V398+AC398</f>
        <v>871754</v>
      </c>
      <c r="D398" s="49">
        <f>SUM(E398:J398)</f>
        <v>161259</v>
      </c>
      <c r="E398" s="49"/>
      <c r="F398" s="49"/>
      <c r="G398" s="49"/>
      <c r="H398" s="49">
        <v>80630</v>
      </c>
      <c r="I398" s="49">
        <v>80629</v>
      </c>
      <c r="J398" s="49"/>
      <c r="K398" s="49"/>
      <c r="L398" s="49"/>
      <c r="M398" s="49"/>
      <c r="N398" s="49"/>
      <c r="O398" s="49"/>
      <c r="P398" s="49"/>
      <c r="Q398" s="49">
        <v>653.8</v>
      </c>
      <c r="R398" s="49">
        <v>690393</v>
      </c>
      <c r="S398" s="49">
        <v>160</v>
      </c>
      <c r="T398" s="49">
        <v>20102</v>
      </c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186"/>
    </row>
    <row r="399" spans="1:32" s="73" customFormat="1" ht="15.75">
      <c r="A399" s="632" t="s">
        <v>92</v>
      </c>
      <c r="B399" s="632"/>
      <c r="C399" s="50">
        <f>SUM(C398:C398)</f>
        <v>871754</v>
      </c>
      <c r="D399" s="50">
        <f>SUM(D398:D398)</f>
        <v>161259</v>
      </c>
      <c r="E399" s="50"/>
      <c r="F399" s="50"/>
      <c r="G399" s="50"/>
      <c r="H399" s="50">
        <f>SUM(H398:H398)</f>
        <v>80630</v>
      </c>
      <c r="I399" s="50">
        <f>SUM(I398:I398)</f>
        <v>80629</v>
      </c>
      <c r="J399" s="50"/>
      <c r="K399" s="50"/>
      <c r="L399" s="50"/>
      <c r="M399" s="50"/>
      <c r="N399" s="50"/>
      <c r="O399" s="50"/>
      <c r="P399" s="50"/>
      <c r="Q399" s="50">
        <f>SUM(Q398:Q398)</f>
        <v>653.8</v>
      </c>
      <c r="R399" s="50">
        <f>SUM(R398:R398)</f>
        <v>690393</v>
      </c>
      <c r="S399" s="50">
        <f>SUM(S398:S398)</f>
        <v>160</v>
      </c>
      <c r="T399" s="50">
        <f>T398</f>
        <v>20102</v>
      </c>
      <c r="U399" s="50"/>
      <c r="V399" s="50"/>
      <c r="W399" s="50"/>
      <c r="X399" s="50"/>
      <c r="Y399" s="50"/>
      <c r="Z399" s="50"/>
      <c r="AA399" s="50"/>
      <c r="AB399" s="50"/>
      <c r="AC399" s="93"/>
      <c r="AD399" s="50"/>
      <c r="AE399" s="50"/>
      <c r="AF399" s="187"/>
    </row>
    <row r="400" spans="1:32" s="234" customFormat="1" ht="15.75">
      <c r="A400" s="629" t="s">
        <v>51</v>
      </c>
      <c r="B400" s="630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  <c r="AC400" s="201"/>
      <c r="AD400" s="237"/>
      <c r="AE400" s="238"/>
      <c r="AF400" s="233"/>
    </row>
    <row r="401" spans="1:32" s="232" customFormat="1" ht="15.75">
      <c r="A401" s="48" t="s">
        <v>789</v>
      </c>
      <c r="B401" s="249" t="s">
        <v>402</v>
      </c>
      <c r="C401" s="257">
        <f>D401+L401+N401+P401+R401+T401+V401+AC401</f>
        <v>706713</v>
      </c>
      <c r="D401" s="215">
        <f>SUM(E401:J401)</f>
        <v>623895</v>
      </c>
      <c r="E401" s="207">
        <v>86090</v>
      </c>
      <c r="F401" s="207"/>
      <c r="G401" s="207">
        <v>152056</v>
      </c>
      <c r="H401" s="207">
        <v>385749</v>
      </c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>
        <v>72</v>
      </c>
      <c r="T401" s="258">
        <v>82818</v>
      </c>
      <c r="U401" s="207"/>
      <c r="V401" s="207"/>
      <c r="W401" s="207"/>
      <c r="X401" s="207"/>
      <c r="Y401" s="207"/>
      <c r="Z401" s="207"/>
      <c r="AA401" s="207"/>
      <c r="AB401" s="207"/>
      <c r="AC401" s="208"/>
      <c r="AD401" s="207"/>
      <c r="AE401" s="207"/>
      <c r="AF401" s="231"/>
    </row>
    <row r="402" spans="1:32" s="232" customFormat="1" ht="15.75">
      <c r="A402" s="48" t="s">
        <v>790</v>
      </c>
      <c r="B402" s="230" t="s">
        <v>403</v>
      </c>
      <c r="C402" s="257">
        <f>D402+L402+N402+P402+R402+T402+V402+AC402</f>
        <v>1031399</v>
      </c>
      <c r="D402" s="215">
        <f>SUM(E402:J402)</f>
        <v>435702</v>
      </c>
      <c r="E402" s="193"/>
      <c r="F402" s="193"/>
      <c r="G402" s="193"/>
      <c r="H402" s="193">
        <v>364560</v>
      </c>
      <c r="I402" s="193">
        <v>71142</v>
      </c>
      <c r="J402" s="193"/>
      <c r="K402" s="193"/>
      <c r="L402" s="193"/>
      <c r="M402" s="193">
        <v>346</v>
      </c>
      <c r="N402" s="193">
        <v>536300</v>
      </c>
      <c r="O402" s="193"/>
      <c r="P402" s="193"/>
      <c r="Q402" s="193"/>
      <c r="R402" s="193"/>
      <c r="S402" s="193">
        <v>68</v>
      </c>
      <c r="T402" s="257">
        <v>59397</v>
      </c>
      <c r="U402" s="193"/>
      <c r="V402" s="193"/>
      <c r="W402" s="193"/>
      <c r="X402" s="193"/>
      <c r="Y402" s="193"/>
      <c r="Z402" s="193"/>
      <c r="AA402" s="193"/>
      <c r="AB402" s="193"/>
      <c r="AC402" s="212"/>
      <c r="AD402" s="193"/>
      <c r="AE402" s="193"/>
      <c r="AF402" s="231"/>
    </row>
    <row r="403" spans="1:32" s="232" customFormat="1" ht="15.75">
      <c r="A403" s="48" t="s">
        <v>791</v>
      </c>
      <c r="B403" s="230" t="s">
        <v>404</v>
      </c>
      <c r="C403" s="257">
        <f>D403+L403+N403+P403+R403+T403+V403+AC403</f>
        <v>1197928</v>
      </c>
      <c r="D403" s="215">
        <f>SUM(E403:J403)</f>
        <v>463404</v>
      </c>
      <c r="E403" s="193">
        <v>75530</v>
      </c>
      <c r="F403" s="193"/>
      <c r="G403" s="193">
        <v>80631</v>
      </c>
      <c r="H403" s="193">
        <v>307243</v>
      </c>
      <c r="I403" s="193"/>
      <c r="J403" s="193"/>
      <c r="K403" s="193"/>
      <c r="L403" s="193"/>
      <c r="M403" s="193">
        <v>430</v>
      </c>
      <c r="N403" s="193">
        <v>666500</v>
      </c>
      <c r="O403" s="193"/>
      <c r="P403" s="193"/>
      <c r="Q403" s="193"/>
      <c r="R403" s="193"/>
      <c r="S403" s="193">
        <v>52</v>
      </c>
      <c r="T403" s="257">
        <v>68024</v>
      </c>
      <c r="U403" s="193"/>
      <c r="V403" s="193"/>
      <c r="W403" s="193"/>
      <c r="X403" s="193"/>
      <c r="Y403" s="193"/>
      <c r="Z403" s="193"/>
      <c r="AA403" s="193"/>
      <c r="AB403" s="193"/>
      <c r="AC403" s="212"/>
      <c r="AD403" s="193"/>
      <c r="AE403" s="193"/>
      <c r="AF403" s="231"/>
    </row>
    <row r="404" spans="1:32" s="232" customFormat="1" ht="15.75">
      <c r="A404" s="48" t="s">
        <v>792</v>
      </c>
      <c r="B404" s="250" t="s">
        <v>405</v>
      </c>
      <c r="C404" s="257">
        <f>D404+L404+N404+P404+R404+T404+V404+AC404</f>
        <v>1370840</v>
      </c>
      <c r="D404" s="215">
        <f>SUM(E404:J404)</f>
        <v>533840</v>
      </c>
      <c r="E404" s="215"/>
      <c r="F404" s="215"/>
      <c r="G404" s="215">
        <v>118440</v>
      </c>
      <c r="H404" s="215">
        <v>415400</v>
      </c>
      <c r="I404" s="215"/>
      <c r="J404" s="215"/>
      <c r="K404" s="215"/>
      <c r="L404" s="215"/>
      <c r="M404" s="215">
        <v>540</v>
      </c>
      <c r="N404" s="215">
        <v>837000</v>
      </c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7"/>
      <c r="AD404" s="215"/>
      <c r="AE404" s="215"/>
      <c r="AF404" s="231"/>
    </row>
    <row r="405" spans="1:32" s="73" customFormat="1" ht="15.75">
      <c r="A405" s="632" t="s">
        <v>93</v>
      </c>
      <c r="B405" s="632"/>
      <c r="C405" s="50">
        <f>SUM(C401:C404)</f>
        <v>4306880</v>
      </c>
      <c r="D405" s="50">
        <f aca="true" t="shared" si="35" ref="D405:T405">SUM(D401:D404)</f>
        <v>2056841</v>
      </c>
      <c r="E405" s="50">
        <f t="shared" si="35"/>
        <v>161620</v>
      </c>
      <c r="F405" s="50"/>
      <c r="G405" s="50">
        <f t="shared" si="35"/>
        <v>351127</v>
      </c>
      <c r="H405" s="50">
        <f t="shared" si="35"/>
        <v>1472952</v>
      </c>
      <c r="I405" s="50">
        <f t="shared" si="35"/>
        <v>71142</v>
      </c>
      <c r="J405" s="50"/>
      <c r="K405" s="50"/>
      <c r="L405" s="50"/>
      <c r="M405" s="50">
        <f t="shared" si="35"/>
        <v>1316</v>
      </c>
      <c r="N405" s="50">
        <f t="shared" si="35"/>
        <v>2039800</v>
      </c>
      <c r="O405" s="50"/>
      <c r="P405" s="50"/>
      <c r="Q405" s="50"/>
      <c r="R405" s="50"/>
      <c r="S405" s="50">
        <f t="shared" si="35"/>
        <v>192</v>
      </c>
      <c r="T405" s="50">
        <f t="shared" si="35"/>
        <v>210239</v>
      </c>
      <c r="U405" s="50"/>
      <c r="V405" s="50"/>
      <c r="W405" s="50"/>
      <c r="X405" s="50"/>
      <c r="Y405" s="50"/>
      <c r="Z405" s="50"/>
      <c r="AA405" s="50"/>
      <c r="AB405" s="50"/>
      <c r="AC405" s="93"/>
      <c r="AD405" s="50"/>
      <c r="AE405" s="50"/>
      <c r="AF405" s="187"/>
    </row>
    <row r="406" spans="1:32" s="73" customFormat="1" ht="15.75">
      <c r="A406" s="176" t="s">
        <v>52</v>
      </c>
      <c r="B406" s="178"/>
      <c r="C406" s="170"/>
      <c r="D406" s="170"/>
      <c r="E406" s="170"/>
      <c r="F406" s="170"/>
      <c r="G406" s="170"/>
      <c r="H406" s="170"/>
      <c r="I406" s="170"/>
      <c r="J406" s="170"/>
      <c r="K406" s="178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65"/>
      <c r="AD406" s="170"/>
      <c r="AE406" s="171"/>
      <c r="AF406" s="187"/>
    </row>
    <row r="407" spans="1:32" ht="15.75">
      <c r="A407" s="48" t="s">
        <v>793</v>
      </c>
      <c r="B407" s="137" t="s">
        <v>406</v>
      </c>
      <c r="C407" s="49">
        <f>D407+L407+N407+P407+R407+T407+V407+AC407</f>
        <v>1081159</v>
      </c>
      <c r="D407" s="87">
        <f>SUM(E407:J407)</f>
        <v>470467</v>
      </c>
      <c r="E407" s="87"/>
      <c r="F407" s="87"/>
      <c r="G407" s="87"/>
      <c r="H407" s="87">
        <v>470467</v>
      </c>
      <c r="I407" s="87"/>
      <c r="J407" s="87"/>
      <c r="K407" s="87"/>
      <c r="L407" s="87"/>
      <c r="M407" s="87">
        <v>827</v>
      </c>
      <c r="N407" s="87">
        <v>610692</v>
      </c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6"/>
      <c r="AD407" s="87"/>
      <c r="AE407" s="87"/>
      <c r="AF407" s="186"/>
    </row>
    <row r="408" spans="1:32" ht="15.75">
      <c r="A408" s="48" t="s">
        <v>794</v>
      </c>
      <c r="B408" s="111" t="s">
        <v>407</v>
      </c>
      <c r="C408" s="49">
        <f>D408+L408+N408+P408+R408+T408+V408+AC408</f>
        <v>812543</v>
      </c>
      <c r="D408" s="98">
        <f>SUM(E408:J408)</f>
        <v>812543</v>
      </c>
      <c r="E408" s="98"/>
      <c r="F408" s="98"/>
      <c r="G408" s="98"/>
      <c r="H408" s="98">
        <v>812543</v>
      </c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/>
      <c r="AD408" s="98"/>
      <c r="AE408" s="98"/>
      <c r="AF408" s="186"/>
    </row>
    <row r="409" spans="1:32" s="73" customFormat="1" ht="15.75">
      <c r="A409" s="632" t="s">
        <v>94</v>
      </c>
      <c r="B409" s="632"/>
      <c r="C409" s="50">
        <f>SUM(C407:C408)</f>
        <v>1893702</v>
      </c>
      <c r="D409" s="50">
        <f>SUM(D407:D408)</f>
        <v>1283010</v>
      </c>
      <c r="E409" s="50"/>
      <c r="F409" s="50"/>
      <c r="G409" s="50"/>
      <c r="H409" s="50">
        <f>SUM(H407:H408)</f>
        <v>1283010</v>
      </c>
      <c r="I409" s="50"/>
      <c r="J409" s="50"/>
      <c r="K409" s="50"/>
      <c r="L409" s="50"/>
      <c r="M409" s="50">
        <f>SUM(M407:M408)</f>
        <v>827</v>
      </c>
      <c r="N409" s="50">
        <f>SUM(N407:N408)</f>
        <v>610692</v>
      </c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93"/>
      <c r="AD409" s="50"/>
      <c r="AE409" s="50"/>
      <c r="AF409" s="187"/>
    </row>
    <row r="410" spans="1:32" s="234" customFormat="1" ht="15.75">
      <c r="A410" s="629" t="s">
        <v>53</v>
      </c>
      <c r="B410" s="630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  <c r="AB410" s="237"/>
      <c r="AC410" s="201"/>
      <c r="AD410" s="237"/>
      <c r="AE410" s="238"/>
      <c r="AF410" s="233"/>
    </row>
    <row r="411" spans="1:32" s="232" customFormat="1" ht="15.75">
      <c r="A411" s="48" t="s">
        <v>795</v>
      </c>
      <c r="B411" s="259" t="s">
        <v>408</v>
      </c>
      <c r="C411" s="193">
        <f>D411+L411+N411+P411+R411+T411+V411+AC411</f>
        <v>43991</v>
      </c>
      <c r="D411" s="207">
        <f>SUM(E411:J411)</f>
        <v>43560</v>
      </c>
      <c r="E411" s="207"/>
      <c r="F411" s="207"/>
      <c r="G411" s="279">
        <v>43560</v>
      </c>
      <c r="H411" s="207"/>
      <c r="I411" s="193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8">
        <f>SUM(AD411:AE411)</f>
        <v>431</v>
      </c>
      <c r="AD411" s="207">
        <v>431</v>
      </c>
      <c r="AE411" s="207"/>
      <c r="AF411" s="231"/>
    </row>
    <row r="412" spans="1:32" s="232" customFormat="1" ht="15.75">
      <c r="A412" s="48" t="s">
        <v>796</v>
      </c>
      <c r="B412" s="260" t="s">
        <v>409</v>
      </c>
      <c r="C412" s="193">
        <f>D412+L412+N412+P412+R412+T412+V412+AC412</f>
        <v>585600</v>
      </c>
      <c r="D412" s="207"/>
      <c r="E412" s="193"/>
      <c r="F412" s="193"/>
      <c r="G412" s="193"/>
      <c r="H412" s="193"/>
      <c r="I412" s="193"/>
      <c r="J412" s="193"/>
      <c r="K412" s="193"/>
      <c r="L412" s="193"/>
      <c r="M412" s="193">
        <v>372</v>
      </c>
      <c r="N412" s="193">
        <v>585600</v>
      </c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212"/>
      <c r="AD412" s="193"/>
      <c r="AE412" s="193"/>
      <c r="AF412" s="231"/>
    </row>
    <row r="413" spans="1:32" s="232" customFormat="1" ht="15.75">
      <c r="A413" s="48" t="s">
        <v>797</v>
      </c>
      <c r="B413" s="260" t="s">
        <v>410</v>
      </c>
      <c r="C413" s="193">
        <f>D413+L413+N413+P413+R413+T413+V413+AC413</f>
        <v>60854</v>
      </c>
      <c r="D413" s="207">
        <f>SUM(E413:J413)</f>
        <v>60854</v>
      </c>
      <c r="E413" s="193"/>
      <c r="F413" s="193"/>
      <c r="G413" s="193">
        <v>60854</v>
      </c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212"/>
      <c r="AD413" s="193"/>
      <c r="AE413" s="193"/>
      <c r="AF413" s="231"/>
    </row>
    <row r="414" spans="1:32" s="232" customFormat="1" ht="15.75">
      <c r="A414" s="48" t="s">
        <v>798</v>
      </c>
      <c r="B414" s="261" t="s">
        <v>411</v>
      </c>
      <c r="C414" s="193">
        <f>D414+L414+N414+P414+R414+T414+V414+AC414</f>
        <v>885936</v>
      </c>
      <c r="D414" s="207"/>
      <c r="E414" s="215"/>
      <c r="F414" s="215"/>
      <c r="G414" s="215"/>
      <c r="H414" s="215"/>
      <c r="I414" s="193"/>
      <c r="J414" s="215"/>
      <c r="K414" s="215"/>
      <c r="L414" s="215"/>
      <c r="M414" s="279">
        <v>605</v>
      </c>
      <c r="N414" s="279">
        <v>877250</v>
      </c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7">
        <f>SUM(AD414:AE414)</f>
        <v>8686</v>
      </c>
      <c r="AD414" s="193">
        <v>8686</v>
      </c>
      <c r="AE414" s="215"/>
      <c r="AF414" s="231"/>
    </row>
    <row r="415" spans="1:32" s="234" customFormat="1" ht="15.75">
      <c r="A415" s="631" t="s">
        <v>95</v>
      </c>
      <c r="B415" s="631"/>
      <c r="C415" s="218">
        <f>SUM(C411:C414)</f>
        <v>1576381</v>
      </c>
      <c r="D415" s="218">
        <f>SUM(D411:D414)</f>
        <v>104414</v>
      </c>
      <c r="E415" s="218"/>
      <c r="F415" s="218"/>
      <c r="G415" s="218">
        <f>SUM(G411:G414)</f>
        <v>104414</v>
      </c>
      <c r="H415" s="218"/>
      <c r="I415" s="218"/>
      <c r="J415" s="218"/>
      <c r="K415" s="218"/>
      <c r="L415" s="218"/>
      <c r="M415" s="218">
        <f>SUM(M411:M414)</f>
        <v>977</v>
      </c>
      <c r="N415" s="218">
        <f>SUM(N411:N414)</f>
        <v>1462850</v>
      </c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>
        <f>SUM(AC411:AC414)</f>
        <v>9117</v>
      </c>
      <c r="AD415" s="218">
        <f>SUM(AD411:AD414)</f>
        <v>9117</v>
      </c>
      <c r="AE415" s="218"/>
      <c r="AF415" s="233"/>
    </row>
    <row r="416" spans="1:32" s="234" customFormat="1" ht="15.75">
      <c r="A416" s="262" t="s">
        <v>54</v>
      </c>
      <c r="B416" s="263"/>
      <c r="C416" s="237"/>
      <c r="D416" s="237"/>
      <c r="E416" s="237"/>
      <c r="F416" s="237"/>
      <c r="G416" s="237"/>
      <c r="H416" s="237"/>
      <c r="I416" s="237"/>
      <c r="J416" s="237"/>
      <c r="K416" s="263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  <c r="AC416" s="201"/>
      <c r="AD416" s="237"/>
      <c r="AE416" s="238"/>
      <c r="AF416" s="233"/>
    </row>
    <row r="417" spans="1:32" s="232" customFormat="1" ht="15.75">
      <c r="A417" s="48" t="s">
        <v>799</v>
      </c>
      <c r="B417" s="239" t="s">
        <v>412</v>
      </c>
      <c r="C417" s="193">
        <f aca="true" t="shared" si="36" ref="C417:C423">D417+L417+N417+P417+R417+T417+V417+AC417</f>
        <v>451755</v>
      </c>
      <c r="D417" s="207"/>
      <c r="E417" s="207"/>
      <c r="F417" s="207"/>
      <c r="G417" s="207"/>
      <c r="H417" s="207"/>
      <c r="I417" s="207"/>
      <c r="J417" s="207"/>
      <c r="K417" s="207"/>
      <c r="L417" s="207"/>
      <c r="M417" s="207">
        <v>444</v>
      </c>
      <c r="N417" s="207">
        <v>451755</v>
      </c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  <c r="AA417" s="207"/>
      <c r="AB417" s="207"/>
      <c r="AC417" s="208"/>
      <c r="AD417" s="207"/>
      <c r="AE417" s="207"/>
      <c r="AF417" s="231"/>
    </row>
    <row r="418" spans="1:32" s="232" customFormat="1" ht="15.75">
      <c r="A418" s="48" t="s">
        <v>800</v>
      </c>
      <c r="B418" s="241" t="s">
        <v>413</v>
      </c>
      <c r="C418" s="193">
        <f t="shared" si="36"/>
        <v>577117</v>
      </c>
      <c r="D418" s="193"/>
      <c r="E418" s="193"/>
      <c r="F418" s="193"/>
      <c r="G418" s="193"/>
      <c r="H418" s="193"/>
      <c r="I418" s="193"/>
      <c r="J418" s="193"/>
      <c r="K418" s="193"/>
      <c r="L418" s="193"/>
      <c r="M418" s="193">
        <v>504.7</v>
      </c>
      <c r="N418" s="193">
        <v>577117</v>
      </c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212"/>
      <c r="AD418" s="193"/>
      <c r="AE418" s="193"/>
      <c r="AF418" s="231"/>
    </row>
    <row r="419" spans="1:32" s="232" customFormat="1" ht="15.75">
      <c r="A419" s="48" t="s">
        <v>801</v>
      </c>
      <c r="B419" s="241" t="s">
        <v>414</v>
      </c>
      <c r="C419" s="193">
        <f t="shared" si="36"/>
        <v>1020374</v>
      </c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>
        <v>984.4</v>
      </c>
      <c r="R419" s="193">
        <v>942584</v>
      </c>
      <c r="S419" s="193">
        <v>68.2</v>
      </c>
      <c r="T419" s="193">
        <v>77790</v>
      </c>
      <c r="U419" s="193"/>
      <c r="V419" s="193"/>
      <c r="W419" s="193"/>
      <c r="X419" s="193"/>
      <c r="Y419" s="193"/>
      <c r="Z419" s="193"/>
      <c r="AA419" s="193"/>
      <c r="AB419" s="193"/>
      <c r="AC419" s="212"/>
      <c r="AD419" s="193"/>
      <c r="AE419" s="193"/>
      <c r="AF419" s="231"/>
    </row>
    <row r="420" spans="1:32" s="232" customFormat="1" ht="15.75">
      <c r="A420" s="48" t="s">
        <v>802</v>
      </c>
      <c r="B420" s="241" t="s">
        <v>415</v>
      </c>
      <c r="C420" s="193">
        <f t="shared" si="36"/>
        <v>757681</v>
      </c>
      <c r="D420" s="193"/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>
        <v>692</v>
      </c>
      <c r="R420" s="193">
        <v>757681</v>
      </c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212"/>
      <c r="AD420" s="193"/>
      <c r="AE420" s="193"/>
      <c r="AF420" s="231"/>
    </row>
    <row r="421" spans="1:32" s="232" customFormat="1" ht="15.75">
      <c r="A421" s="48" t="s">
        <v>803</v>
      </c>
      <c r="B421" s="241" t="s">
        <v>416</v>
      </c>
      <c r="C421" s="193">
        <f t="shared" si="36"/>
        <v>577959</v>
      </c>
      <c r="D421" s="193"/>
      <c r="E421" s="193"/>
      <c r="F421" s="193"/>
      <c r="G421" s="193"/>
      <c r="H421" s="193"/>
      <c r="I421" s="193"/>
      <c r="J421" s="193"/>
      <c r="K421" s="193"/>
      <c r="L421" s="193"/>
      <c r="M421" s="193">
        <v>608.7</v>
      </c>
      <c r="N421" s="193">
        <v>577959</v>
      </c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212"/>
      <c r="AD421" s="193"/>
      <c r="AE421" s="193"/>
      <c r="AF421" s="231"/>
    </row>
    <row r="422" spans="1:32" s="232" customFormat="1" ht="15.75">
      <c r="A422" s="48" t="s">
        <v>804</v>
      </c>
      <c r="B422" s="241" t="s">
        <v>417</v>
      </c>
      <c r="C422" s="193">
        <f t="shared" si="36"/>
        <v>795876</v>
      </c>
      <c r="D422" s="193"/>
      <c r="E422" s="193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>
        <v>752.8</v>
      </c>
      <c r="R422" s="193">
        <v>795876</v>
      </c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212"/>
      <c r="AD422" s="193"/>
      <c r="AE422" s="193"/>
      <c r="AF422" s="231"/>
    </row>
    <row r="423" spans="1:32" s="232" customFormat="1" ht="15.75">
      <c r="A423" s="48" t="s">
        <v>1045</v>
      </c>
      <c r="B423" s="243" t="s">
        <v>418</v>
      </c>
      <c r="C423" s="193">
        <f t="shared" si="36"/>
        <v>771550</v>
      </c>
      <c r="D423" s="215">
        <f>SUM(E423:J423)</f>
        <v>771550</v>
      </c>
      <c r="E423" s="215">
        <v>175024</v>
      </c>
      <c r="F423" s="215"/>
      <c r="G423" s="325">
        <v>128058</v>
      </c>
      <c r="H423" s="215">
        <v>468468</v>
      </c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7"/>
      <c r="AD423" s="215"/>
      <c r="AE423" s="215"/>
      <c r="AF423" s="231"/>
    </row>
    <row r="424" spans="1:32" s="234" customFormat="1" ht="15.75">
      <c r="A424" s="631" t="s">
        <v>55</v>
      </c>
      <c r="B424" s="631"/>
      <c r="C424" s="218">
        <f>SUM(C417:C423)</f>
        <v>4952312</v>
      </c>
      <c r="D424" s="218">
        <f aca="true" t="shared" si="37" ref="D424:T424">SUM(D417:D423)</f>
        <v>771550</v>
      </c>
      <c r="E424" s="218">
        <f t="shared" si="37"/>
        <v>175024</v>
      </c>
      <c r="F424" s="218"/>
      <c r="G424" s="218">
        <f t="shared" si="37"/>
        <v>128058</v>
      </c>
      <c r="H424" s="218">
        <f t="shared" si="37"/>
        <v>468468</v>
      </c>
      <c r="I424" s="218"/>
      <c r="J424" s="218"/>
      <c r="K424" s="218"/>
      <c r="L424" s="218"/>
      <c r="M424" s="218">
        <f t="shared" si="37"/>
        <v>1557.4</v>
      </c>
      <c r="N424" s="218">
        <f t="shared" si="37"/>
        <v>1606831</v>
      </c>
      <c r="O424" s="218"/>
      <c r="P424" s="218"/>
      <c r="Q424" s="218">
        <f t="shared" si="37"/>
        <v>2429.2</v>
      </c>
      <c r="R424" s="218">
        <f t="shared" si="37"/>
        <v>2496141</v>
      </c>
      <c r="S424" s="218">
        <f t="shared" si="37"/>
        <v>68.2</v>
      </c>
      <c r="T424" s="218">
        <f t="shared" si="37"/>
        <v>77790</v>
      </c>
      <c r="U424" s="218"/>
      <c r="V424" s="218"/>
      <c r="W424" s="218"/>
      <c r="X424" s="218"/>
      <c r="Y424" s="218"/>
      <c r="Z424" s="218"/>
      <c r="AA424" s="218"/>
      <c r="AB424" s="218"/>
      <c r="AC424" s="219"/>
      <c r="AD424" s="218"/>
      <c r="AE424" s="218"/>
      <c r="AF424" s="233"/>
    </row>
    <row r="425" spans="1:32" s="73" customFormat="1" ht="15.75">
      <c r="A425" s="633" t="s">
        <v>56</v>
      </c>
      <c r="B425" s="634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65"/>
      <c r="AD425" s="170"/>
      <c r="AE425" s="171"/>
      <c r="AF425" s="187"/>
    </row>
    <row r="426" spans="1:32" ht="15.75">
      <c r="A426" s="48" t="s">
        <v>1046</v>
      </c>
      <c r="B426" s="137" t="s">
        <v>419</v>
      </c>
      <c r="C426" s="49">
        <f>D426+L426+N426+P426+R426+T426+V426+AC426</f>
        <v>825813</v>
      </c>
      <c r="D426" s="87"/>
      <c r="E426" s="87"/>
      <c r="F426" s="87"/>
      <c r="G426" s="87"/>
      <c r="H426" s="87"/>
      <c r="I426" s="87"/>
      <c r="J426" s="87"/>
      <c r="K426" s="87"/>
      <c r="L426" s="87"/>
      <c r="M426" s="87">
        <v>625</v>
      </c>
      <c r="N426" s="87">
        <v>825813</v>
      </c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6"/>
      <c r="AD426" s="87"/>
      <c r="AE426" s="87"/>
      <c r="AF426" s="186"/>
    </row>
    <row r="427" spans="1:32" ht="15.75">
      <c r="A427" s="48" t="s">
        <v>1047</v>
      </c>
      <c r="B427" s="59" t="s">
        <v>420</v>
      </c>
      <c r="C427" s="49">
        <f>D427+L427+N427+P427+R427+T427+V427+AC427</f>
        <v>683800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>
        <v>576.08</v>
      </c>
      <c r="N427" s="49">
        <v>683800</v>
      </c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56"/>
      <c r="AD427" s="49"/>
      <c r="AE427" s="49"/>
      <c r="AF427" s="186"/>
    </row>
    <row r="428" spans="1:32" ht="15.75">
      <c r="A428" s="48" t="s">
        <v>1048</v>
      </c>
      <c r="B428" s="59" t="s">
        <v>421</v>
      </c>
      <c r="C428" s="49">
        <f>D428+L428+N428+P428+R428+T428+V428+AC428</f>
        <v>996480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>
        <v>738</v>
      </c>
      <c r="N428" s="49">
        <v>996480</v>
      </c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56"/>
      <c r="AD428" s="49"/>
      <c r="AE428" s="49"/>
      <c r="AF428" s="186"/>
    </row>
    <row r="429" spans="1:32" ht="15.75">
      <c r="A429" s="48" t="s">
        <v>805</v>
      </c>
      <c r="B429" s="59" t="s">
        <v>422</v>
      </c>
      <c r="C429" s="49">
        <f>D429+L429+N429+P429+R429+T429+V429+AC429</f>
        <v>650884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>
        <v>606.96</v>
      </c>
      <c r="R429" s="49">
        <v>650884</v>
      </c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56"/>
      <c r="AD429" s="49"/>
      <c r="AE429" s="49"/>
      <c r="AF429" s="186"/>
    </row>
    <row r="430" spans="1:32" ht="15.75">
      <c r="A430" s="48" t="s">
        <v>806</v>
      </c>
      <c r="B430" s="111" t="s">
        <v>423</v>
      </c>
      <c r="C430" s="49">
        <f>D430+L430+N430+P430+R430+T430+V430+AC430</f>
        <v>349221</v>
      </c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>
        <v>346</v>
      </c>
      <c r="R430" s="291">
        <v>349221</v>
      </c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9"/>
      <c r="AD430" s="98"/>
      <c r="AE430" s="98"/>
      <c r="AF430" s="186"/>
    </row>
    <row r="431" spans="1:32" s="73" customFormat="1" ht="15.75">
      <c r="A431" s="632" t="s">
        <v>96</v>
      </c>
      <c r="B431" s="632"/>
      <c r="C431" s="50">
        <f>SUM(C426:C430)</f>
        <v>3506198</v>
      </c>
      <c r="D431" s="50"/>
      <c r="E431" s="50"/>
      <c r="F431" s="50"/>
      <c r="G431" s="50"/>
      <c r="H431" s="50"/>
      <c r="I431" s="50"/>
      <c r="J431" s="50"/>
      <c r="K431" s="50"/>
      <c r="L431" s="50"/>
      <c r="M431" s="50">
        <f aca="true" t="shared" si="38" ref="M431:R431">SUM(M426:M430)</f>
        <v>1939.08</v>
      </c>
      <c r="N431" s="50">
        <f t="shared" si="38"/>
        <v>2506093</v>
      </c>
      <c r="O431" s="50"/>
      <c r="P431" s="50"/>
      <c r="Q431" s="50">
        <f t="shared" si="38"/>
        <v>952.96</v>
      </c>
      <c r="R431" s="50">
        <f t="shared" si="38"/>
        <v>1000105</v>
      </c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93"/>
      <c r="AD431" s="50"/>
      <c r="AE431" s="50"/>
      <c r="AF431" s="187"/>
    </row>
    <row r="432" spans="1:32" s="234" customFormat="1" ht="15.75">
      <c r="A432" s="629" t="s">
        <v>57</v>
      </c>
      <c r="B432" s="630"/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  <c r="AB432" s="237"/>
      <c r="AC432" s="201"/>
      <c r="AD432" s="237"/>
      <c r="AE432" s="238"/>
      <c r="AF432" s="233"/>
    </row>
    <row r="433" spans="1:32" s="234" customFormat="1" ht="15.75">
      <c r="A433" s="48" t="s">
        <v>807</v>
      </c>
      <c r="B433" s="296" t="s">
        <v>1000</v>
      </c>
      <c r="C433" s="207">
        <f aca="true" t="shared" si="39" ref="C433:C445">D433+L433+N433+P433+R433+T433+V433+AC433</f>
        <v>146827</v>
      </c>
      <c r="D433" s="215">
        <f aca="true" t="shared" si="40" ref="D433:D444">SUM(E433:J433)</f>
        <v>146827</v>
      </c>
      <c r="E433" s="279">
        <v>146827</v>
      </c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33"/>
    </row>
    <row r="434" spans="1:32" s="234" customFormat="1" ht="15.75">
      <c r="A434" s="48" t="s">
        <v>808</v>
      </c>
      <c r="B434" s="296" t="s">
        <v>1001</v>
      </c>
      <c r="C434" s="207">
        <f t="shared" si="39"/>
        <v>144811</v>
      </c>
      <c r="D434" s="215">
        <f t="shared" si="40"/>
        <v>144811</v>
      </c>
      <c r="E434" s="279">
        <v>144811</v>
      </c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33"/>
    </row>
    <row r="435" spans="1:32" s="234" customFormat="1" ht="15.75">
      <c r="A435" s="48" t="s">
        <v>809</v>
      </c>
      <c r="B435" s="296" t="s">
        <v>1002</v>
      </c>
      <c r="C435" s="207">
        <f t="shared" si="39"/>
        <v>291021</v>
      </c>
      <c r="D435" s="215">
        <f t="shared" si="40"/>
        <v>291021</v>
      </c>
      <c r="E435" s="279">
        <v>291021</v>
      </c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33"/>
    </row>
    <row r="436" spans="1:32" s="234" customFormat="1" ht="15.75">
      <c r="A436" s="48" t="s">
        <v>810</v>
      </c>
      <c r="B436" s="296" t="s">
        <v>1003</v>
      </c>
      <c r="C436" s="207">
        <f t="shared" si="39"/>
        <v>263200</v>
      </c>
      <c r="D436" s="215">
        <f t="shared" si="40"/>
        <v>263200</v>
      </c>
      <c r="E436" s="279">
        <v>263200</v>
      </c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33"/>
    </row>
    <row r="437" spans="1:32" s="234" customFormat="1" ht="15.75">
      <c r="A437" s="48" t="s">
        <v>811</v>
      </c>
      <c r="B437" s="296" t="s">
        <v>1004</v>
      </c>
      <c r="C437" s="207">
        <f t="shared" si="39"/>
        <v>272501</v>
      </c>
      <c r="D437" s="215">
        <f t="shared" si="40"/>
        <v>272501</v>
      </c>
      <c r="E437" s="279">
        <v>272501</v>
      </c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33"/>
    </row>
    <row r="438" spans="1:32" s="234" customFormat="1" ht="15.75">
      <c r="A438" s="48" t="s">
        <v>812</v>
      </c>
      <c r="B438" s="296" t="s">
        <v>1005</v>
      </c>
      <c r="C438" s="207">
        <f t="shared" si="39"/>
        <v>188440</v>
      </c>
      <c r="D438" s="215">
        <f t="shared" si="40"/>
        <v>188440</v>
      </c>
      <c r="E438" s="279">
        <v>188440</v>
      </c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33"/>
    </row>
    <row r="439" spans="1:32" s="234" customFormat="1" ht="15.75">
      <c r="A439" s="48" t="s">
        <v>813</v>
      </c>
      <c r="B439" s="296" t="s">
        <v>1006</v>
      </c>
      <c r="C439" s="207">
        <f t="shared" si="39"/>
        <v>235937</v>
      </c>
      <c r="D439" s="215">
        <f t="shared" si="40"/>
        <v>235937</v>
      </c>
      <c r="E439" s="279">
        <v>235937</v>
      </c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33"/>
    </row>
    <row r="440" spans="1:32" s="234" customFormat="1" ht="15.75">
      <c r="A440" s="48" t="s">
        <v>814</v>
      </c>
      <c r="B440" s="296" t="s">
        <v>1007</v>
      </c>
      <c r="C440" s="207">
        <f t="shared" si="39"/>
        <v>221296</v>
      </c>
      <c r="D440" s="215">
        <f t="shared" si="40"/>
        <v>221296</v>
      </c>
      <c r="E440" s="279">
        <v>221296</v>
      </c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33"/>
    </row>
    <row r="441" spans="1:32" s="234" customFormat="1" ht="15.75">
      <c r="A441" s="48" t="s">
        <v>815</v>
      </c>
      <c r="B441" s="296" t="s">
        <v>1008</v>
      </c>
      <c r="C441" s="207">
        <f t="shared" si="39"/>
        <v>321200</v>
      </c>
      <c r="D441" s="215">
        <f t="shared" si="40"/>
        <v>321200</v>
      </c>
      <c r="E441" s="279">
        <v>321200</v>
      </c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33"/>
    </row>
    <row r="442" spans="1:32" s="234" customFormat="1" ht="15.75">
      <c r="A442" s="48" t="s">
        <v>1049</v>
      </c>
      <c r="B442" s="296" t="s">
        <v>1009</v>
      </c>
      <c r="C442" s="207">
        <f t="shared" si="39"/>
        <v>323457</v>
      </c>
      <c r="D442" s="215">
        <f t="shared" si="40"/>
        <v>323457</v>
      </c>
      <c r="E442" s="279">
        <v>323457</v>
      </c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33"/>
    </row>
    <row r="443" spans="1:32" s="234" customFormat="1" ht="15.75">
      <c r="A443" s="48" t="s">
        <v>816</v>
      </c>
      <c r="B443" s="296" t="s">
        <v>1010</v>
      </c>
      <c r="C443" s="207">
        <f t="shared" si="39"/>
        <v>319693</v>
      </c>
      <c r="D443" s="193">
        <f t="shared" si="40"/>
        <v>319693</v>
      </c>
      <c r="E443" s="279">
        <v>319693</v>
      </c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33"/>
    </row>
    <row r="444" spans="1:32" s="234" customFormat="1" ht="15.75">
      <c r="A444" s="48" t="s">
        <v>1050</v>
      </c>
      <c r="B444" s="296" t="s">
        <v>1011</v>
      </c>
      <c r="C444" s="193">
        <f t="shared" si="39"/>
        <v>214506</v>
      </c>
      <c r="D444" s="193">
        <f t="shared" si="40"/>
        <v>214506</v>
      </c>
      <c r="E444" s="278">
        <v>214506</v>
      </c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233"/>
    </row>
    <row r="445" spans="1:32" s="232" customFormat="1" ht="15.75">
      <c r="A445" s="48" t="s">
        <v>817</v>
      </c>
      <c r="B445" s="230" t="s">
        <v>467</v>
      </c>
      <c r="C445" s="193">
        <f t="shared" si="39"/>
        <v>930000</v>
      </c>
      <c r="D445" s="193"/>
      <c r="E445" s="193"/>
      <c r="F445" s="193"/>
      <c r="G445" s="193"/>
      <c r="H445" s="193"/>
      <c r="I445" s="193"/>
      <c r="J445" s="193"/>
      <c r="K445" s="193"/>
      <c r="L445" s="193"/>
      <c r="M445" s="193">
        <v>345</v>
      </c>
      <c r="N445" s="193">
        <v>930000</v>
      </c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212"/>
      <c r="AD445" s="193"/>
      <c r="AE445" s="193"/>
      <c r="AF445" s="231"/>
    </row>
    <row r="446" spans="1:32" s="234" customFormat="1" ht="15.75">
      <c r="A446" s="631" t="s">
        <v>97</v>
      </c>
      <c r="B446" s="631"/>
      <c r="C446" s="218">
        <f>SUM(C433:C445)</f>
        <v>3872889</v>
      </c>
      <c r="D446" s="218">
        <f>SUM(D433:D445)</f>
        <v>2942889</v>
      </c>
      <c r="E446" s="218">
        <f>SUM(E433:E445)</f>
        <v>2942889</v>
      </c>
      <c r="F446" s="218"/>
      <c r="G446" s="218"/>
      <c r="H446" s="218"/>
      <c r="I446" s="218"/>
      <c r="J446" s="218"/>
      <c r="K446" s="218"/>
      <c r="L446" s="218"/>
      <c r="M446" s="218">
        <f>M445</f>
        <v>345</v>
      </c>
      <c r="N446" s="218">
        <f>N445</f>
        <v>930000</v>
      </c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9"/>
      <c r="AD446" s="218"/>
      <c r="AE446" s="218"/>
      <c r="AF446" s="233"/>
    </row>
    <row r="447" spans="1:32" s="73" customFormat="1" ht="15.75">
      <c r="A447" s="633" t="s">
        <v>58</v>
      </c>
      <c r="B447" s="634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9"/>
      <c r="N447" s="179"/>
      <c r="O447" s="179"/>
      <c r="P447" s="179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65"/>
      <c r="AD447" s="170"/>
      <c r="AE447" s="171"/>
      <c r="AF447" s="187"/>
    </row>
    <row r="448" spans="1:32" ht="15.75">
      <c r="A448" s="48" t="s">
        <v>818</v>
      </c>
      <c r="B448" s="137" t="s">
        <v>424</v>
      </c>
      <c r="C448" s="191">
        <f>D448+L448+N448+P448+R448+T448+V448+AC448</f>
        <v>1102570</v>
      </c>
      <c r="D448" s="98">
        <f aca="true" t="shared" si="41" ref="D448:D487">SUM(E448:J448)</f>
        <v>236297</v>
      </c>
      <c r="E448" s="295">
        <v>236297</v>
      </c>
      <c r="F448" s="87"/>
      <c r="G448" s="87"/>
      <c r="H448" s="87"/>
      <c r="I448" s="87"/>
      <c r="J448" s="87"/>
      <c r="K448" s="87"/>
      <c r="L448" s="87"/>
      <c r="M448" s="136">
        <v>372</v>
      </c>
      <c r="N448" s="317">
        <v>866273</v>
      </c>
      <c r="O448" s="136"/>
      <c r="P448" s="136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6"/>
      <c r="AD448" s="87"/>
      <c r="AE448" s="87"/>
      <c r="AF448" s="186"/>
    </row>
    <row r="449" spans="1:32" ht="15.75">
      <c r="A449" s="48" t="s">
        <v>819</v>
      </c>
      <c r="B449" s="111" t="s">
        <v>425</v>
      </c>
      <c r="C449" s="49">
        <f>D449+L449+N449+P449+R449+T449+V449+AC449</f>
        <v>1401960</v>
      </c>
      <c r="D449" s="98">
        <f t="shared" si="41"/>
        <v>409960</v>
      </c>
      <c r="E449" s="337">
        <v>409960</v>
      </c>
      <c r="F449" s="98"/>
      <c r="G449" s="98"/>
      <c r="H449" s="98"/>
      <c r="I449" s="98"/>
      <c r="J449" s="98"/>
      <c r="K449" s="98"/>
      <c r="L449" s="98"/>
      <c r="M449" s="120">
        <v>720</v>
      </c>
      <c r="N449" s="338">
        <v>992000</v>
      </c>
      <c r="O449" s="120"/>
      <c r="P449" s="120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9"/>
      <c r="AD449" s="98"/>
      <c r="AE449" s="98"/>
      <c r="AF449" s="186"/>
    </row>
    <row r="450" spans="1:32" s="73" customFormat="1" ht="15.75">
      <c r="A450" s="632" t="s">
        <v>98</v>
      </c>
      <c r="B450" s="632"/>
      <c r="C450" s="50">
        <f>SUM(C448:C449)</f>
        <v>2504530</v>
      </c>
      <c r="D450" s="50">
        <f>SUM(D448:D449)</f>
        <v>646257</v>
      </c>
      <c r="E450" s="50">
        <f>SUM(E448:E449)</f>
        <v>646257</v>
      </c>
      <c r="F450" s="50"/>
      <c r="G450" s="50"/>
      <c r="H450" s="50"/>
      <c r="I450" s="50"/>
      <c r="J450" s="50"/>
      <c r="K450" s="50"/>
      <c r="L450" s="50"/>
      <c r="M450" s="50">
        <f>SUM(M448:M449)</f>
        <v>1092</v>
      </c>
      <c r="N450" s="50">
        <f>SUM(N448:N449)</f>
        <v>1858273</v>
      </c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93"/>
      <c r="AD450" s="50"/>
      <c r="AE450" s="50"/>
      <c r="AF450" s="187"/>
    </row>
    <row r="451" spans="1:32" s="234" customFormat="1" ht="15.75">
      <c r="A451" s="629" t="s">
        <v>59</v>
      </c>
      <c r="B451" s="630"/>
      <c r="C451" s="237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  <c r="AC451" s="201"/>
      <c r="AD451" s="237"/>
      <c r="AE451" s="238"/>
      <c r="AF451" s="233"/>
    </row>
    <row r="452" spans="1:32" s="232" customFormat="1" ht="15.75">
      <c r="A452" s="48" t="s">
        <v>820</v>
      </c>
      <c r="B452" s="259" t="s">
        <v>426</v>
      </c>
      <c r="C452" s="193">
        <f aca="true" t="shared" si="42" ref="C452:C461">D452+L452+N452+P452+R452+T452+V452+AC452</f>
        <v>37883</v>
      </c>
      <c r="D452" s="207">
        <f t="shared" si="41"/>
        <v>37883</v>
      </c>
      <c r="E452" s="207">
        <v>37883</v>
      </c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7"/>
      <c r="Z452" s="207"/>
      <c r="AA452" s="207"/>
      <c r="AB452" s="207"/>
      <c r="AC452" s="208"/>
      <c r="AD452" s="207"/>
      <c r="AE452" s="207"/>
      <c r="AF452" s="231"/>
    </row>
    <row r="453" spans="1:32" s="232" customFormat="1" ht="15.75">
      <c r="A453" s="48" t="s">
        <v>821</v>
      </c>
      <c r="B453" s="260" t="s">
        <v>427</v>
      </c>
      <c r="C453" s="193">
        <f t="shared" si="42"/>
        <v>37883</v>
      </c>
      <c r="D453" s="193">
        <f t="shared" si="41"/>
        <v>37883</v>
      </c>
      <c r="E453" s="193">
        <v>37883</v>
      </c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B453" s="193"/>
      <c r="AC453" s="212"/>
      <c r="AD453" s="193"/>
      <c r="AE453" s="193"/>
      <c r="AF453" s="231"/>
    </row>
    <row r="454" spans="1:32" s="232" customFormat="1" ht="15.75">
      <c r="A454" s="48" t="s">
        <v>822</v>
      </c>
      <c r="B454" s="260" t="s">
        <v>428</v>
      </c>
      <c r="C454" s="193">
        <f t="shared" si="42"/>
        <v>37883</v>
      </c>
      <c r="D454" s="193">
        <f t="shared" si="41"/>
        <v>37883</v>
      </c>
      <c r="E454" s="193">
        <v>37883</v>
      </c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B454" s="193"/>
      <c r="AC454" s="212"/>
      <c r="AD454" s="193"/>
      <c r="AE454" s="193"/>
      <c r="AF454" s="231"/>
    </row>
    <row r="455" spans="1:32" s="232" customFormat="1" ht="15.75">
      <c r="A455" s="48" t="s">
        <v>1051</v>
      </c>
      <c r="B455" s="260" t="s">
        <v>429</v>
      </c>
      <c r="C455" s="193">
        <f t="shared" si="42"/>
        <v>37883</v>
      </c>
      <c r="D455" s="193">
        <f t="shared" si="41"/>
        <v>37883</v>
      </c>
      <c r="E455" s="193">
        <v>37883</v>
      </c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212"/>
      <c r="AD455" s="193"/>
      <c r="AE455" s="193"/>
      <c r="AF455" s="231"/>
    </row>
    <row r="456" spans="1:32" s="232" customFormat="1" ht="15.75">
      <c r="A456" s="48" t="s">
        <v>1052</v>
      </c>
      <c r="B456" s="260" t="s">
        <v>430</v>
      </c>
      <c r="C456" s="193">
        <f t="shared" si="42"/>
        <v>799601</v>
      </c>
      <c r="D456" s="193">
        <f t="shared" si="41"/>
        <v>799601</v>
      </c>
      <c r="E456" s="193">
        <v>52186</v>
      </c>
      <c r="F456" s="193"/>
      <c r="G456" s="193">
        <v>155884</v>
      </c>
      <c r="H456" s="193">
        <v>372000</v>
      </c>
      <c r="I456" s="193">
        <v>219531</v>
      </c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212"/>
      <c r="AD456" s="193"/>
      <c r="AE456" s="193"/>
      <c r="AF456" s="231"/>
    </row>
    <row r="457" spans="1:32" s="232" customFormat="1" ht="15.75">
      <c r="A457" s="48" t="s">
        <v>1053</v>
      </c>
      <c r="B457" s="260" t="s">
        <v>431</v>
      </c>
      <c r="C457" s="193">
        <f t="shared" si="42"/>
        <v>37883</v>
      </c>
      <c r="D457" s="193">
        <f t="shared" si="41"/>
        <v>37883</v>
      </c>
      <c r="E457" s="193">
        <v>37883</v>
      </c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212"/>
      <c r="AD457" s="193"/>
      <c r="AE457" s="193"/>
      <c r="AF457" s="231"/>
    </row>
    <row r="458" spans="1:32" s="232" customFormat="1" ht="15.75">
      <c r="A458" s="48" t="s">
        <v>1054</v>
      </c>
      <c r="B458" s="260" t="s">
        <v>432</v>
      </c>
      <c r="C458" s="193">
        <f t="shared" si="42"/>
        <v>37883</v>
      </c>
      <c r="D458" s="193">
        <f t="shared" si="41"/>
        <v>37883</v>
      </c>
      <c r="E458" s="193">
        <v>37883</v>
      </c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212"/>
      <c r="AD458" s="193"/>
      <c r="AE458" s="193"/>
      <c r="AF458" s="231"/>
    </row>
    <row r="459" spans="1:32" s="232" customFormat="1" ht="15.75">
      <c r="A459" s="48" t="s">
        <v>823</v>
      </c>
      <c r="B459" s="260" t="s">
        <v>433</v>
      </c>
      <c r="C459" s="193">
        <f t="shared" si="42"/>
        <v>52186</v>
      </c>
      <c r="D459" s="193">
        <f t="shared" si="41"/>
        <v>52186</v>
      </c>
      <c r="E459" s="193">
        <v>52186</v>
      </c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212"/>
      <c r="AD459" s="193"/>
      <c r="AE459" s="193"/>
      <c r="AF459" s="231"/>
    </row>
    <row r="460" spans="1:32" s="232" customFormat="1" ht="15.75">
      <c r="A460" s="48" t="s">
        <v>824</v>
      </c>
      <c r="B460" s="260" t="s">
        <v>434</v>
      </c>
      <c r="C460" s="193">
        <f t="shared" si="42"/>
        <v>37883</v>
      </c>
      <c r="D460" s="193">
        <f t="shared" si="41"/>
        <v>37883</v>
      </c>
      <c r="E460" s="193">
        <v>37883</v>
      </c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212"/>
      <c r="AD460" s="193"/>
      <c r="AE460" s="193"/>
      <c r="AF460" s="231"/>
    </row>
    <row r="461" spans="1:32" s="232" customFormat="1" ht="15.75">
      <c r="A461" s="48" t="s">
        <v>825</v>
      </c>
      <c r="B461" s="261" t="s">
        <v>435</v>
      </c>
      <c r="C461" s="193">
        <f t="shared" si="42"/>
        <v>52186</v>
      </c>
      <c r="D461" s="215">
        <f t="shared" si="41"/>
        <v>52186</v>
      </c>
      <c r="E461" s="215">
        <v>52186</v>
      </c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7"/>
      <c r="AD461" s="215"/>
      <c r="AE461" s="215"/>
      <c r="AF461" s="231"/>
    </row>
    <row r="462" spans="1:32" s="234" customFormat="1" ht="15.75">
      <c r="A462" s="631" t="s">
        <v>99</v>
      </c>
      <c r="B462" s="631"/>
      <c r="C462" s="218">
        <f>SUM(C452:C461)</f>
        <v>1169154</v>
      </c>
      <c r="D462" s="218">
        <f aca="true" t="shared" si="43" ref="D462:I462">SUM(D452:D461)</f>
        <v>1169154</v>
      </c>
      <c r="E462" s="218">
        <f t="shared" si="43"/>
        <v>421739</v>
      </c>
      <c r="F462" s="218"/>
      <c r="G462" s="218">
        <f t="shared" si="43"/>
        <v>155884</v>
      </c>
      <c r="H462" s="218">
        <f t="shared" si="43"/>
        <v>372000</v>
      </c>
      <c r="I462" s="218">
        <f t="shared" si="43"/>
        <v>219531</v>
      </c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9"/>
      <c r="AD462" s="218"/>
      <c r="AE462" s="218"/>
      <c r="AF462" s="233"/>
    </row>
    <row r="463" spans="1:32" s="73" customFormat="1" ht="15.75">
      <c r="A463" s="633" t="s">
        <v>60</v>
      </c>
      <c r="B463" s="634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65"/>
      <c r="AD463" s="170"/>
      <c r="AE463" s="171"/>
      <c r="AF463" s="187"/>
    </row>
    <row r="464" spans="1:32" ht="15.75">
      <c r="A464" s="48" t="s">
        <v>826</v>
      </c>
      <c r="B464" s="137" t="s">
        <v>436</v>
      </c>
      <c r="C464" s="49">
        <f>D464+L464+N464+P464+R464+T464+V464+AC464</f>
        <v>604526</v>
      </c>
      <c r="D464" s="87"/>
      <c r="E464" s="87"/>
      <c r="F464" s="87"/>
      <c r="G464" s="87"/>
      <c r="H464" s="87"/>
      <c r="I464" s="87"/>
      <c r="J464" s="87"/>
      <c r="K464" s="87"/>
      <c r="L464" s="87"/>
      <c r="M464" s="87">
        <v>586</v>
      </c>
      <c r="N464" s="150">
        <v>604526</v>
      </c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6"/>
      <c r="AD464" s="87"/>
      <c r="AE464" s="87"/>
      <c r="AF464" s="186"/>
    </row>
    <row r="465" spans="1:32" ht="15.75">
      <c r="A465" s="48" t="s">
        <v>827</v>
      </c>
      <c r="B465" s="111" t="s">
        <v>437</v>
      </c>
      <c r="C465" s="49">
        <f>D465+L465+N465+P465+R465+T465+V465+AC465</f>
        <v>592146</v>
      </c>
      <c r="D465" s="98"/>
      <c r="E465" s="98"/>
      <c r="F465" s="98"/>
      <c r="G465" s="98"/>
      <c r="H465" s="98"/>
      <c r="I465" s="98"/>
      <c r="J465" s="98"/>
      <c r="K465" s="98"/>
      <c r="L465" s="98"/>
      <c r="M465" s="98">
        <v>574</v>
      </c>
      <c r="N465" s="291">
        <v>592146</v>
      </c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9"/>
      <c r="AD465" s="98"/>
      <c r="AE465" s="98"/>
      <c r="AF465" s="186"/>
    </row>
    <row r="466" spans="1:32" s="73" customFormat="1" ht="15.75">
      <c r="A466" s="632" t="s">
        <v>100</v>
      </c>
      <c r="B466" s="632"/>
      <c r="C466" s="50">
        <f>SUM(C464:C465)</f>
        <v>1196672</v>
      </c>
      <c r="D466" s="50"/>
      <c r="E466" s="50"/>
      <c r="F466" s="50"/>
      <c r="G466" s="50"/>
      <c r="H466" s="50"/>
      <c r="I466" s="50"/>
      <c r="J466" s="50"/>
      <c r="K466" s="50"/>
      <c r="L466" s="50"/>
      <c r="M466" s="50">
        <f>SUM(M464:M465)</f>
        <v>1160</v>
      </c>
      <c r="N466" s="50">
        <f>SUM(N464:N465)</f>
        <v>1196672</v>
      </c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93"/>
      <c r="AD466" s="50"/>
      <c r="AE466" s="50"/>
      <c r="AF466" s="187"/>
    </row>
    <row r="467" spans="1:32" s="73" customFormat="1" ht="15.75">
      <c r="A467" s="633" t="s">
        <v>61</v>
      </c>
      <c r="B467" s="634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65"/>
      <c r="AD467" s="170"/>
      <c r="AE467" s="171"/>
      <c r="AF467" s="187"/>
    </row>
    <row r="468" spans="1:32" ht="15.75">
      <c r="A468" s="48" t="s">
        <v>828</v>
      </c>
      <c r="B468" s="153" t="s">
        <v>439</v>
      </c>
      <c r="C468" s="191">
        <f>D468+L468+N468+P468+R468+T468+V468+AC468</f>
        <v>434701</v>
      </c>
      <c r="D468" s="273">
        <f>G468+H468+I468</f>
        <v>434701</v>
      </c>
      <c r="E468" s="146"/>
      <c r="F468" s="146"/>
      <c r="G468" s="319">
        <v>51924</v>
      </c>
      <c r="H468" s="319">
        <v>363278</v>
      </c>
      <c r="I468" s="319">
        <v>19499</v>
      </c>
      <c r="J468" s="146"/>
      <c r="K468" s="146"/>
      <c r="L468" s="146"/>
      <c r="M468" s="273"/>
      <c r="N468" s="273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8"/>
      <c r="AD468" s="146"/>
      <c r="AE468" s="146"/>
      <c r="AF468" s="186"/>
    </row>
    <row r="469" spans="1:32" s="73" customFormat="1" ht="15.75">
      <c r="A469" s="632" t="s">
        <v>101</v>
      </c>
      <c r="B469" s="632"/>
      <c r="C469" s="50">
        <f>C468</f>
        <v>434701</v>
      </c>
      <c r="D469" s="50">
        <f aca="true" t="shared" si="44" ref="D469:I469">D468</f>
        <v>434701</v>
      </c>
      <c r="E469" s="50"/>
      <c r="F469" s="50"/>
      <c r="G469" s="50">
        <f t="shared" si="44"/>
        <v>51924</v>
      </c>
      <c r="H469" s="50">
        <f t="shared" si="44"/>
        <v>363278</v>
      </c>
      <c r="I469" s="50">
        <f t="shared" si="44"/>
        <v>19499</v>
      </c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93"/>
      <c r="AD469" s="50"/>
      <c r="AE469" s="50"/>
      <c r="AF469" s="187"/>
    </row>
    <row r="470" spans="1:32" s="73" customFormat="1" ht="15.75">
      <c r="A470" s="633" t="s">
        <v>62</v>
      </c>
      <c r="B470" s="634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65"/>
      <c r="AD470" s="170"/>
      <c r="AE470" s="171"/>
      <c r="AF470" s="187"/>
    </row>
    <row r="471" spans="1:32" ht="15.75">
      <c r="A471" s="48" t="s">
        <v>829</v>
      </c>
      <c r="B471" s="151" t="s">
        <v>440</v>
      </c>
      <c r="C471" s="49">
        <f>D471+L471+N471+P471+R471+T471+V471+AC471</f>
        <v>1374491</v>
      </c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>
        <v>541</v>
      </c>
      <c r="R471" s="319">
        <v>1374491</v>
      </c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8"/>
      <c r="AD471" s="146"/>
      <c r="AE471" s="146"/>
      <c r="AF471" s="186"/>
    </row>
    <row r="472" spans="1:32" s="73" customFormat="1" ht="15.75">
      <c r="A472" s="632" t="s">
        <v>102</v>
      </c>
      <c r="B472" s="632"/>
      <c r="C472" s="50">
        <f>C471</f>
        <v>1374491</v>
      </c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>
        <f>Q471</f>
        <v>541</v>
      </c>
      <c r="R472" s="50">
        <f>R471</f>
        <v>1374491</v>
      </c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93"/>
      <c r="AD472" s="50"/>
      <c r="AE472" s="50"/>
      <c r="AF472" s="187"/>
    </row>
    <row r="473" spans="1:32" s="234" customFormat="1" ht="15.75">
      <c r="A473" s="629" t="s">
        <v>63</v>
      </c>
      <c r="B473" s="630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  <c r="AC473" s="201"/>
      <c r="AD473" s="237"/>
      <c r="AE473" s="238"/>
      <c r="AF473" s="233"/>
    </row>
    <row r="474" spans="1:32" s="232" customFormat="1" ht="15.75">
      <c r="A474" s="48" t="s">
        <v>830</v>
      </c>
      <c r="B474" s="259" t="s">
        <v>441</v>
      </c>
      <c r="C474" s="193">
        <f aca="true" t="shared" si="45" ref="C474:C487">D474+L474+N474+P474+R474+T474+V474+AC474</f>
        <v>663038</v>
      </c>
      <c r="D474" s="207"/>
      <c r="E474" s="207"/>
      <c r="F474" s="207"/>
      <c r="G474" s="207"/>
      <c r="H474" s="207"/>
      <c r="I474" s="207"/>
      <c r="J474" s="207"/>
      <c r="K474" s="207"/>
      <c r="L474" s="207"/>
      <c r="M474" s="207">
        <v>356</v>
      </c>
      <c r="N474" s="323">
        <v>663038</v>
      </c>
      <c r="O474" s="207"/>
      <c r="P474" s="207"/>
      <c r="Q474" s="207"/>
      <c r="R474" s="207"/>
      <c r="S474" s="207"/>
      <c r="T474" s="207"/>
      <c r="U474" s="207"/>
      <c r="V474" s="207"/>
      <c r="W474" s="207"/>
      <c r="X474" s="207"/>
      <c r="Y474" s="207"/>
      <c r="Z474" s="207"/>
      <c r="AA474" s="207"/>
      <c r="AB474" s="207"/>
      <c r="AC474" s="208"/>
      <c r="AD474" s="207"/>
      <c r="AE474" s="207"/>
      <c r="AF474" s="231"/>
    </row>
    <row r="475" spans="1:32" s="232" customFormat="1" ht="15.75">
      <c r="A475" s="48" t="s">
        <v>831</v>
      </c>
      <c r="B475" s="260" t="s">
        <v>442</v>
      </c>
      <c r="C475" s="193">
        <f t="shared" si="45"/>
        <v>642152</v>
      </c>
      <c r="D475" s="193"/>
      <c r="E475" s="193"/>
      <c r="F475" s="193"/>
      <c r="G475" s="193"/>
      <c r="H475" s="193"/>
      <c r="I475" s="193"/>
      <c r="J475" s="193"/>
      <c r="K475" s="193"/>
      <c r="L475" s="193"/>
      <c r="M475" s="193">
        <v>356</v>
      </c>
      <c r="N475" s="324">
        <v>642152</v>
      </c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212"/>
      <c r="AD475" s="193"/>
      <c r="AE475" s="193"/>
      <c r="AF475" s="231"/>
    </row>
    <row r="476" spans="1:32" s="232" customFormat="1" ht="15.75">
      <c r="A476" s="48" t="s">
        <v>832</v>
      </c>
      <c r="B476" s="260" t="s">
        <v>443</v>
      </c>
      <c r="C476" s="193">
        <f t="shared" si="45"/>
        <v>629588</v>
      </c>
      <c r="D476" s="193"/>
      <c r="E476" s="193"/>
      <c r="F476" s="193"/>
      <c r="G476" s="193"/>
      <c r="H476" s="193"/>
      <c r="I476" s="193"/>
      <c r="J476" s="193"/>
      <c r="K476" s="193"/>
      <c r="L476" s="193"/>
      <c r="M476" s="193">
        <v>355</v>
      </c>
      <c r="N476" s="324">
        <v>629588</v>
      </c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212"/>
      <c r="AD476" s="193"/>
      <c r="AE476" s="193"/>
      <c r="AF476" s="231"/>
    </row>
    <row r="477" spans="1:32" s="232" customFormat="1" ht="15.75">
      <c r="A477" s="48" t="s">
        <v>833</v>
      </c>
      <c r="B477" s="260" t="s">
        <v>444</v>
      </c>
      <c r="C477" s="193">
        <f t="shared" si="45"/>
        <v>1163227</v>
      </c>
      <c r="D477" s="193">
        <f t="shared" si="41"/>
        <v>1163227</v>
      </c>
      <c r="E477" s="193"/>
      <c r="F477" s="193">
        <v>194099</v>
      </c>
      <c r="G477" s="193">
        <v>117447</v>
      </c>
      <c r="H477" s="193">
        <v>851681</v>
      </c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212"/>
      <c r="AD477" s="193"/>
      <c r="AE477" s="193"/>
      <c r="AF477" s="231"/>
    </row>
    <row r="478" spans="1:32" s="232" customFormat="1" ht="15.75">
      <c r="A478" s="48" t="s">
        <v>834</v>
      </c>
      <c r="B478" s="260" t="s">
        <v>445</v>
      </c>
      <c r="C478" s="193">
        <f t="shared" si="45"/>
        <v>311546</v>
      </c>
      <c r="D478" s="193">
        <f t="shared" si="41"/>
        <v>311546</v>
      </c>
      <c r="E478" s="193"/>
      <c r="F478" s="193">
        <v>194099</v>
      </c>
      <c r="G478" s="193">
        <v>117447</v>
      </c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212"/>
      <c r="AD478" s="193"/>
      <c r="AE478" s="193"/>
      <c r="AF478" s="231"/>
    </row>
    <row r="479" spans="1:32" s="232" customFormat="1" ht="15.75">
      <c r="A479" s="48" t="s">
        <v>835</v>
      </c>
      <c r="B479" s="260" t="s">
        <v>446</v>
      </c>
      <c r="C479" s="193">
        <f t="shared" si="45"/>
        <v>1464173</v>
      </c>
      <c r="D479" s="193">
        <f t="shared" si="41"/>
        <v>851681</v>
      </c>
      <c r="E479" s="193"/>
      <c r="F479" s="193"/>
      <c r="G479" s="193"/>
      <c r="H479" s="193">
        <v>851681</v>
      </c>
      <c r="I479" s="193"/>
      <c r="J479" s="193"/>
      <c r="K479" s="193"/>
      <c r="L479" s="193"/>
      <c r="M479" s="193">
        <v>355</v>
      </c>
      <c r="N479" s="324">
        <v>612492</v>
      </c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212"/>
      <c r="AD479" s="193"/>
      <c r="AE479" s="193"/>
      <c r="AF479" s="231"/>
    </row>
    <row r="480" spans="1:32" s="232" customFormat="1" ht="15.75">
      <c r="A480" s="48" t="s">
        <v>836</v>
      </c>
      <c r="B480" s="260" t="s">
        <v>447</v>
      </c>
      <c r="C480" s="193">
        <f t="shared" si="45"/>
        <v>1503626</v>
      </c>
      <c r="D480" s="193">
        <f t="shared" si="41"/>
        <v>851681</v>
      </c>
      <c r="E480" s="193"/>
      <c r="F480" s="193"/>
      <c r="G480" s="193"/>
      <c r="H480" s="193">
        <v>851681</v>
      </c>
      <c r="I480" s="193"/>
      <c r="J480" s="193"/>
      <c r="K480" s="193"/>
      <c r="L480" s="193"/>
      <c r="M480" s="193">
        <v>357</v>
      </c>
      <c r="N480" s="193">
        <v>651945</v>
      </c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212"/>
      <c r="AD480" s="193"/>
      <c r="AE480" s="193"/>
      <c r="AF480" s="231"/>
    </row>
    <row r="481" spans="1:32" s="232" customFormat="1" ht="15.75">
      <c r="A481" s="48" t="s">
        <v>837</v>
      </c>
      <c r="B481" s="260" t="s">
        <v>448</v>
      </c>
      <c r="C481" s="193">
        <f t="shared" si="45"/>
        <v>968212</v>
      </c>
      <c r="D481" s="193">
        <f t="shared" si="41"/>
        <v>968212</v>
      </c>
      <c r="E481" s="193"/>
      <c r="F481" s="193"/>
      <c r="G481" s="193">
        <v>117794</v>
      </c>
      <c r="H481" s="193">
        <v>850418</v>
      </c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212"/>
      <c r="AD481" s="193"/>
      <c r="AE481" s="193"/>
      <c r="AF481" s="231"/>
    </row>
    <row r="482" spans="1:32" s="232" customFormat="1" ht="15.75">
      <c r="A482" s="48" t="s">
        <v>838</v>
      </c>
      <c r="B482" s="260" t="s">
        <v>449</v>
      </c>
      <c r="C482" s="193">
        <f t="shared" si="45"/>
        <v>1174190</v>
      </c>
      <c r="D482" s="193">
        <f t="shared" si="41"/>
        <v>1174190</v>
      </c>
      <c r="E482" s="193"/>
      <c r="F482" s="193">
        <v>194652</v>
      </c>
      <c r="G482" s="193">
        <v>126037</v>
      </c>
      <c r="H482" s="193">
        <v>853501</v>
      </c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212"/>
      <c r="AD482" s="193"/>
      <c r="AE482" s="193"/>
      <c r="AF482" s="231"/>
    </row>
    <row r="483" spans="1:32" s="232" customFormat="1" ht="15.75">
      <c r="A483" s="48" t="s">
        <v>839</v>
      </c>
      <c r="B483" s="260" t="s">
        <v>451</v>
      </c>
      <c r="C483" s="193">
        <f t="shared" si="45"/>
        <v>2320873</v>
      </c>
      <c r="D483" s="193">
        <f t="shared" si="41"/>
        <v>789980</v>
      </c>
      <c r="E483" s="193"/>
      <c r="F483" s="193">
        <v>436390</v>
      </c>
      <c r="G483" s="193">
        <v>353590</v>
      </c>
      <c r="H483" s="193"/>
      <c r="I483" s="193"/>
      <c r="J483" s="193"/>
      <c r="K483" s="193"/>
      <c r="L483" s="193"/>
      <c r="M483" s="193">
        <v>826</v>
      </c>
      <c r="N483" s="193">
        <v>1530893</v>
      </c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212"/>
      <c r="AD483" s="193"/>
      <c r="AE483" s="193"/>
      <c r="AF483" s="231"/>
    </row>
    <row r="484" spans="1:32" s="232" customFormat="1" ht="15.75">
      <c r="A484" s="48" t="s">
        <v>840</v>
      </c>
      <c r="B484" s="260" t="s">
        <v>452</v>
      </c>
      <c r="C484" s="193">
        <f t="shared" si="45"/>
        <v>1258041</v>
      </c>
      <c r="D484" s="193">
        <f t="shared" si="41"/>
        <v>784700</v>
      </c>
      <c r="E484" s="193"/>
      <c r="F484" s="193">
        <v>433600</v>
      </c>
      <c r="G484" s="193">
        <v>351100</v>
      </c>
      <c r="H484" s="193"/>
      <c r="I484" s="193"/>
      <c r="J484" s="193"/>
      <c r="K484" s="193"/>
      <c r="L484" s="193"/>
      <c r="M484" s="193">
        <v>835</v>
      </c>
      <c r="N484" s="193">
        <v>473341</v>
      </c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212"/>
      <c r="AD484" s="193"/>
      <c r="AE484" s="193"/>
      <c r="AF484" s="231"/>
    </row>
    <row r="485" spans="1:32" s="232" customFormat="1" ht="15.75">
      <c r="A485" s="48" t="s">
        <v>841</v>
      </c>
      <c r="B485" s="260" t="s">
        <v>453</v>
      </c>
      <c r="C485" s="193">
        <f t="shared" si="45"/>
        <v>1450351</v>
      </c>
      <c r="D485" s="193">
        <f t="shared" si="41"/>
        <v>903701</v>
      </c>
      <c r="E485" s="193"/>
      <c r="F485" s="193">
        <v>140140</v>
      </c>
      <c r="G485" s="193">
        <v>113560</v>
      </c>
      <c r="H485" s="193">
        <v>650001</v>
      </c>
      <c r="I485" s="193"/>
      <c r="J485" s="193"/>
      <c r="K485" s="193"/>
      <c r="L485" s="193"/>
      <c r="M485" s="193">
        <v>377</v>
      </c>
      <c r="N485" s="193">
        <v>546650</v>
      </c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212"/>
      <c r="AD485" s="193"/>
      <c r="AE485" s="193"/>
      <c r="AF485" s="231"/>
    </row>
    <row r="486" spans="1:32" s="232" customFormat="1" ht="15.75">
      <c r="A486" s="48" t="s">
        <v>842</v>
      </c>
      <c r="B486" s="260" t="s">
        <v>454</v>
      </c>
      <c r="C486" s="193">
        <f t="shared" si="45"/>
        <v>1447588</v>
      </c>
      <c r="D486" s="193"/>
      <c r="E486" s="193"/>
      <c r="F486" s="193"/>
      <c r="G486" s="193"/>
      <c r="H486" s="193"/>
      <c r="I486" s="193"/>
      <c r="J486" s="193"/>
      <c r="K486" s="193"/>
      <c r="L486" s="193"/>
      <c r="M486" s="193">
        <v>998</v>
      </c>
      <c r="N486" s="193">
        <v>1447588</v>
      </c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212"/>
      <c r="AD486" s="193"/>
      <c r="AE486" s="193"/>
      <c r="AF486" s="231"/>
    </row>
    <row r="487" spans="1:32" s="232" customFormat="1" ht="15.75">
      <c r="A487" s="48" t="s">
        <v>843</v>
      </c>
      <c r="B487" s="261" t="s">
        <v>455</v>
      </c>
      <c r="C487" s="193">
        <f t="shared" si="45"/>
        <v>1462843</v>
      </c>
      <c r="D487" s="215">
        <f t="shared" si="41"/>
        <v>682743</v>
      </c>
      <c r="E487" s="215"/>
      <c r="F487" s="215"/>
      <c r="G487" s="215"/>
      <c r="H487" s="215">
        <v>682743</v>
      </c>
      <c r="I487" s="215"/>
      <c r="J487" s="215"/>
      <c r="K487" s="215"/>
      <c r="L487" s="215"/>
      <c r="M487" s="215">
        <v>538</v>
      </c>
      <c r="N487" s="215">
        <v>780100</v>
      </c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7"/>
      <c r="AD487" s="215"/>
      <c r="AE487" s="215"/>
      <c r="AF487" s="231"/>
    </row>
    <row r="488" spans="1:32" s="234" customFormat="1" ht="15.75">
      <c r="A488" s="631" t="s">
        <v>103</v>
      </c>
      <c r="B488" s="631"/>
      <c r="C488" s="218">
        <f>SUM(C474:C487)</f>
        <v>16459448</v>
      </c>
      <c r="D488" s="218">
        <f>SUM(D474:D487)</f>
        <v>8481661</v>
      </c>
      <c r="E488" s="218"/>
      <c r="F488" s="218">
        <f>SUM(F474:F487)</f>
        <v>1592980</v>
      </c>
      <c r="G488" s="218">
        <f>SUM(G474:G487)</f>
        <v>1296975</v>
      </c>
      <c r="H488" s="218">
        <f>SUM(H474:H487)</f>
        <v>5591706</v>
      </c>
      <c r="I488" s="218"/>
      <c r="J488" s="218"/>
      <c r="K488" s="218"/>
      <c r="L488" s="218"/>
      <c r="M488" s="218">
        <f>SUM(M474:M487)</f>
        <v>5353</v>
      </c>
      <c r="N488" s="218">
        <f>SUM(N474:N487)</f>
        <v>7977787</v>
      </c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33"/>
    </row>
    <row r="489" spans="1:32" s="73" customFormat="1" ht="15.75">
      <c r="A489" s="633" t="s">
        <v>64</v>
      </c>
      <c r="B489" s="634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65"/>
      <c r="AD489" s="170"/>
      <c r="AE489" s="171"/>
      <c r="AF489" s="187"/>
    </row>
    <row r="490" spans="1:32" ht="15.75">
      <c r="A490" s="48" t="s">
        <v>1055</v>
      </c>
      <c r="B490" s="137" t="s">
        <v>460</v>
      </c>
      <c r="C490" s="49">
        <f>D490+L490+N490+P490+R490+T490+V490+AC490</f>
        <v>1062537</v>
      </c>
      <c r="D490" s="87"/>
      <c r="E490" s="87"/>
      <c r="F490" s="87"/>
      <c r="G490" s="87"/>
      <c r="H490" s="87"/>
      <c r="I490" s="87"/>
      <c r="J490" s="87"/>
      <c r="K490" s="87"/>
      <c r="L490" s="87"/>
      <c r="M490" s="315">
        <v>741.6</v>
      </c>
      <c r="N490" s="87">
        <v>1062537</v>
      </c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6"/>
      <c r="AD490" s="87"/>
      <c r="AE490" s="87"/>
      <c r="AF490" s="186"/>
    </row>
    <row r="491" spans="1:32" ht="15.75">
      <c r="A491" s="48" t="s">
        <v>844</v>
      </c>
      <c r="B491" s="59" t="s">
        <v>456</v>
      </c>
      <c r="C491" s="49">
        <f>D491+L491+N491+P491+R491+T491+V491+AC491</f>
        <v>918815</v>
      </c>
      <c r="D491" s="49"/>
      <c r="E491" s="49"/>
      <c r="F491" s="49"/>
      <c r="G491" s="49"/>
      <c r="H491" s="49"/>
      <c r="I491" s="49"/>
      <c r="J491" s="49"/>
      <c r="K491" s="49"/>
      <c r="L491" s="49"/>
      <c r="M491" s="313">
        <v>653.6</v>
      </c>
      <c r="N491" s="49">
        <v>918815</v>
      </c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56"/>
      <c r="AD491" s="49"/>
      <c r="AE491" s="49"/>
      <c r="AF491" s="186"/>
    </row>
    <row r="492" spans="1:32" ht="15.75">
      <c r="A492" s="48" t="s">
        <v>845</v>
      </c>
      <c r="B492" s="59" t="s">
        <v>459</v>
      </c>
      <c r="C492" s="49">
        <f>D492+L492+N492+P492+R492+T492+V492+AC492</f>
        <v>935929</v>
      </c>
      <c r="D492" s="49"/>
      <c r="E492" s="49"/>
      <c r="F492" s="49"/>
      <c r="G492" s="49"/>
      <c r="H492" s="49"/>
      <c r="I492" s="49"/>
      <c r="J492" s="49"/>
      <c r="K492" s="49"/>
      <c r="L492" s="49"/>
      <c r="M492" s="313">
        <v>892</v>
      </c>
      <c r="N492" s="313">
        <v>935929</v>
      </c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56"/>
      <c r="AD492" s="49"/>
      <c r="AE492" s="49"/>
      <c r="AF492" s="186"/>
    </row>
    <row r="493" spans="1:32" ht="15.75">
      <c r="A493" s="48" t="s">
        <v>846</v>
      </c>
      <c r="B493" s="59" t="s">
        <v>458</v>
      </c>
      <c r="C493" s="49">
        <f>D493+L493+N493+P493+R493+T493+V493+AC493</f>
        <v>874381</v>
      </c>
      <c r="D493" s="49"/>
      <c r="E493" s="49"/>
      <c r="F493" s="49"/>
      <c r="G493" s="49"/>
      <c r="H493" s="49"/>
      <c r="I493" s="49"/>
      <c r="J493" s="49"/>
      <c r="K493" s="49"/>
      <c r="L493" s="49"/>
      <c r="M493" s="313">
        <v>854.12</v>
      </c>
      <c r="N493" s="49">
        <v>874381</v>
      </c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56"/>
      <c r="AD493" s="49"/>
      <c r="AE493" s="49"/>
      <c r="AF493" s="186"/>
    </row>
    <row r="494" spans="1:32" ht="15.75">
      <c r="A494" s="48" t="s">
        <v>847</v>
      </c>
      <c r="B494" s="111" t="s">
        <v>457</v>
      </c>
      <c r="C494" s="49">
        <f>D494+L494+N494+P494+R494+T494+V494+AC494</f>
        <v>519375</v>
      </c>
      <c r="D494" s="98"/>
      <c r="E494" s="98"/>
      <c r="F494" s="98"/>
      <c r="G494" s="98"/>
      <c r="H494" s="98"/>
      <c r="I494" s="98"/>
      <c r="J494" s="98"/>
      <c r="K494" s="98"/>
      <c r="L494" s="98"/>
      <c r="M494" s="337">
        <v>306.15</v>
      </c>
      <c r="N494" s="291">
        <v>519375</v>
      </c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9"/>
      <c r="AD494" s="98"/>
      <c r="AE494" s="98"/>
      <c r="AF494" s="186"/>
    </row>
    <row r="495" spans="1:32" s="73" customFormat="1" ht="15.75">
      <c r="A495" s="632" t="s">
        <v>104</v>
      </c>
      <c r="B495" s="632"/>
      <c r="C495" s="50">
        <f>SUM(C490:C494)</f>
        <v>4311037</v>
      </c>
      <c r="D495" s="50"/>
      <c r="E495" s="50"/>
      <c r="F495" s="50"/>
      <c r="G495" s="50"/>
      <c r="H495" s="50"/>
      <c r="I495" s="50"/>
      <c r="J495" s="50"/>
      <c r="K495" s="50"/>
      <c r="L495" s="50"/>
      <c r="M495" s="50">
        <f>SUM(M490:M494)</f>
        <v>3447.47</v>
      </c>
      <c r="N495" s="50">
        <f>SUM(N490:N494)</f>
        <v>4311037</v>
      </c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93"/>
      <c r="AD495" s="50"/>
      <c r="AE495" s="50"/>
      <c r="AF495" s="187"/>
    </row>
    <row r="496" spans="1:32" s="234" customFormat="1" ht="15.75">
      <c r="A496" s="262" t="s">
        <v>65</v>
      </c>
      <c r="B496" s="263"/>
      <c r="C496" s="237"/>
      <c r="D496" s="237"/>
      <c r="E496" s="237"/>
      <c r="F496" s="237"/>
      <c r="G496" s="237"/>
      <c r="H496" s="237"/>
      <c r="I496" s="237"/>
      <c r="J496" s="237"/>
      <c r="K496" s="263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  <c r="AB496" s="237"/>
      <c r="AC496" s="201"/>
      <c r="AD496" s="237"/>
      <c r="AE496" s="238"/>
      <c r="AF496" s="233"/>
    </row>
    <row r="497" spans="1:32" s="232" customFormat="1" ht="15.75">
      <c r="A497" s="48" t="s">
        <v>848</v>
      </c>
      <c r="B497" s="265" t="s">
        <v>461</v>
      </c>
      <c r="C497" s="193">
        <f>D497+L497+N497+P497+R497+T497+V497+AC497</f>
        <v>308752</v>
      </c>
      <c r="D497" s="266"/>
      <c r="E497" s="266"/>
      <c r="F497" s="266"/>
      <c r="G497" s="266"/>
      <c r="H497" s="266"/>
      <c r="I497" s="266"/>
      <c r="J497" s="266"/>
      <c r="K497" s="266"/>
      <c r="L497" s="266"/>
      <c r="M497" s="266">
        <v>241</v>
      </c>
      <c r="N497" s="318">
        <v>308752</v>
      </c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7"/>
      <c r="AD497" s="266"/>
      <c r="AE497" s="266"/>
      <c r="AF497" s="231"/>
    </row>
    <row r="498" spans="1:32" s="234" customFormat="1" ht="15.75">
      <c r="A498" s="631" t="s">
        <v>105</v>
      </c>
      <c r="B498" s="631"/>
      <c r="C498" s="218">
        <f>C497</f>
        <v>308752</v>
      </c>
      <c r="D498" s="218"/>
      <c r="E498" s="218"/>
      <c r="F498" s="218"/>
      <c r="G498" s="218"/>
      <c r="H498" s="218"/>
      <c r="I498" s="218"/>
      <c r="J498" s="218"/>
      <c r="K498" s="218"/>
      <c r="L498" s="218"/>
      <c r="M498" s="218">
        <f>M497</f>
        <v>241</v>
      </c>
      <c r="N498" s="218">
        <f>N497</f>
        <v>308752</v>
      </c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  <c r="AA498" s="218"/>
      <c r="AB498" s="218"/>
      <c r="AC498" s="219"/>
      <c r="AD498" s="218"/>
      <c r="AE498" s="218"/>
      <c r="AF498" s="233"/>
    </row>
    <row r="499" spans="1:32" ht="15.75">
      <c r="A499" s="636" t="s">
        <v>469</v>
      </c>
      <c r="B499" s="637"/>
      <c r="C499" s="90"/>
      <c r="D499" s="90"/>
      <c r="E499" s="180"/>
      <c r="F499" s="180"/>
      <c r="G499" s="181"/>
      <c r="H499" s="181"/>
      <c r="I499" s="182"/>
      <c r="J499" s="182"/>
      <c r="K499" s="182"/>
      <c r="L499" s="183"/>
      <c r="M499" s="182"/>
      <c r="N499" s="182"/>
      <c r="O499" s="182"/>
      <c r="P499" s="182"/>
      <c r="Q499" s="182"/>
      <c r="R499" s="182"/>
      <c r="S499" s="182"/>
      <c r="T499" s="180"/>
      <c r="U499" s="182"/>
      <c r="V499" s="182"/>
      <c r="W499" s="182"/>
      <c r="X499" s="182"/>
      <c r="Y499" s="182"/>
      <c r="Z499" s="182"/>
      <c r="AA499" s="182"/>
      <c r="AB499" s="182"/>
      <c r="AC499" s="165"/>
      <c r="AD499" s="182"/>
      <c r="AE499" s="184"/>
      <c r="AF499" s="186"/>
    </row>
    <row r="500" spans="1:32" ht="15.75">
      <c r="A500" s="48" t="s">
        <v>849</v>
      </c>
      <c r="B500" s="137" t="s">
        <v>503</v>
      </c>
      <c r="C500" s="49">
        <f aca="true" t="shared" si="46" ref="C500:C510">D500+L500+N500+P500+R500+T500+V500+AC500</f>
        <v>287686</v>
      </c>
      <c r="D500" s="87">
        <f aca="true" t="shared" si="47" ref="D500:D527">SUM(E500:J500)</f>
        <v>287686</v>
      </c>
      <c r="E500" s="320">
        <v>287686</v>
      </c>
      <c r="F500" s="155"/>
      <c r="G500" s="156"/>
      <c r="H500" s="156"/>
      <c r="I500" s="131"/>
      <c r="J500" s="131"/>
      <c r="K500" s="131"/>
      <c r="L500" s="157"/>
      <c r="M500" s="131"/>
      <c r="N500" s="131"/>
      <c r="O500" s="131"/>
      <c r="P500" s="131"/>
      <c r="Q500" s="131"/>
      <c r="R500" s="131"/>
      <c r="S500" s="131"/>
      <c r="T500" s="137"/>
      <c r="U500" s="131"/>
      <c r="V500" s="131"/>
      <c r="W500" s="131"/>
      <c r="X500" s="131"/>
      <c r="Y500" s="131"/>
      <c r="Z500" s="131"/>
      <c r="AA500" s="131"/>
      <c r="AB500" s="131"/>
      <c r="AC500" s="86"/>
      <c r="AD500" s="131"/>
      <c r="AE500" s="158"/>
      <c r="AF500" s="186"/>
    </row>
    <row r="501" spans="1:32" ht="15.75">
      <c r="A501" s="48" t="s">
        <v>850</v>
      </c>
      <c r="B501" s="59" t="s">
        <v>504</v>
      </c>
      <c r="C501" s="49">
        <f t="shared" si="46"/>
        <v>287686</v>
      </c>
      <c r="D501" s="49">
        <f t="shared" si="47"/>
        <v>287686</v>
      </c>
      <c r="E501" s="321">
        <v>287686</v>
      </c>
      <c r="F501" s="69"/>
      <c r="G501" s="44"/>
      <c r="H501" s="44"/>
      <c r="I501" s="40"/>
      <c r="J501" s="40"/>
      <c r="K501" s="40"/>
      <c r="L501" s="58"/>
      <c r="M501" s="40"/>
      <c r="N501" s="40"/>
      <c r="O501" s="40"/>
      <c r="P501" s="40"/>
      <c r="Q501" s="40"/>
      <c r="R501" s="40"/>
      <c r="S501" s="40"/>
      <c r="T501" s="59"/>
      <c r="U501" s="40"/>
      <c r="V501" s="40"/>
      <c r="W501" s="40"/>
      <c r="X501" s="40"/>
      <c r="Y501" s="40"/>
      <c r="Z501" s="40"/>
      <c r="AA501" s="40"/>
      <c r="AB501" s="40"/>
      <c r="AC501" s="56"/>
      <c r="AD501" s="40"/>
      <c r="AE501" s="70"/>
      <c r="AF501" s="186"/>
    </row>
    <row r="502" spans="1:32" ht="15.75">
      <c r="A502" s="48" t="s">
        <v>851</v>
      </c>
      <c r="B502" s="59" t="s">
        <v>505</v>
      </c>
      <c r="C502" s="49">
        <f t="shared" si="46"/>
        <v>377326</v>
      </c>
      <c r="D502" s="49">
        <f t="shared" si="47"/>
        <v>377326</v>
      </c>
      <c r="E502" s="321">
        <v>377326</v>
      </c>
      <c r="F502" s="69"/>
      <c r="G502" s="44"/>
      <c r="H502" s="44"/>
      <c r="I502" s="40"/>
      <c r="J502" s="40"/>
      <c r="K502" s="40"/>
      <c r="L502" s="58"/>
      <c r="M502" s="40"/>
      <c r="N502" s="40"/>
      <c r="O502" s="40"/>
      <c r="P502" s="40"/>
      <c r="Q502" s="40"/>
      <c r="R502" s="40"/>
      <c r="S502" s="40"/>
      <c r="T502" s="59"/>
      <c r="U502" s="40"/>
      <c r="V502" s="40"/>
      <c r="W502" s="40"/>
      <c r="X502" s="40"/>
      <c r="Y502" s="40"/>
      <c r="Z502" s="40"/>
      <c r="AA502" s="40"/>
      <c r="AB502" s="40"/>
      <c r="AC502" s="56"/>
      <c r="AD502" s="40"/>
      <c r="AE502" s="70"/>
      <c r="AF502" s="186"/>
    </row>
    <row r="503" spans="1:32" ht="15.75">
      <c r="A503" s="48" t="s">
        <v>852</v>
      </c>
      <c r="B503" s="59" t="s">
        <v>506</v>
      </c>
      <c r="C503" s="49">
        <f t="shared" si="46"/>
        <v>158357</v>
      </c>
      <c r="D503" s="49">
        <f t="shared" si="47"/>
        <v>158357</v>
      </c>
      <c r="E503" s="321">
        <v>158357</v>
      </c>
      <c r="F503" s="69"/>
      <c r="G503" s="44"/>
      <c r="H503" s="44"/>
      <c r="I503" s="40"/>
      <c r="J503" s="40"/>
      <c r="K503" s="40"/>
      <c r="L503" s="58"/>
      <c r="M503" s="40"/>
      <c r="N503" s="40"/>
      <c r="O503" s="40"/>
      <c r="P503" s="40"/>
      <c r="Q503" s="40"/>
      <c r="R503" s="40"/>
      <c r="S503" s="40"/>
      <c r="T503" s="59"/>
      <c r="U503" s="40"/>
      <c r="V503" s="40"/>
      <c r="W503" s="40"/>
      <c r="X503" s="40"/>
      <c r="Y503" s="40"/>
      <c r="Z503" s="40"/>
      <c r="AA503" s="40"/>
      <c r="AB503" s="40"/>
      <c r="AC503" s="56"/>
      <c r="AD503" s="40"/>
      <c r="AE503" s="70"/>
      <c r="AF503" s="186"/>
    </row>
    <row r="504" spans="1:32" ht="15.75">
      <c r="A504" s="48" t="s">
        <v>853</v>
      </c>
      <c r="B504" s="59" t="s">
        <v>507</v>
      </c>
      <c r="C504" s="49">
        <f t="shared" si="46"/>
        <v>395558</v>
      </c>
      <c r="D504" s="49">
        <f t="shared" si="47"/>
        <v>395558</v>
      </c>
      <c r="E504" s="321">
        <v>395558</v>
      </c>
      <c r="F504" s="69"/>
      <c r="G504" s="44"/>
      <c r="H504" s="44"/>
      <c r="I504" s="40"/>
      <c r="J504" s="40"/>
      <c r="K504" s="40"/>
      <c r="L504" s="58"/>
      <c r="M504" s="40"/>
      <c r="N504" s="40"/>
      <c r="O504" s="40"/>
      <c r="P504" s="40"/>
      <c r="Q504" s="40"/>
      <c r="R504" s="40"/>
      <c r="S504" s="40"/>
      <c r="T504" s="59"/>
      <c r="U504" s="40"/>
      <c r="V504" s="40"/>
      <c r="W504" s="40"/>
      <c r="X504" s="40"/>
      <c r="Y504" s="40"/>
      <c r="Z504" s="40"/>
      <c r="AA504" s="40"/>
      <c r="AB504" s="40"/>
      <c r="AC504" s="56"/>
      <c r="AD504" s="40"/>
      <c r="AE504" s="70"/>
      <c r="AF504" s="186"/>
    </row>
    <row r="505" spans="1:32" ht="15.75">
      <c r="A505" s="48" t="s">
        <v>854</v>
      </c>
      <c r="B505" s="111" t="s">
        <v>508</v>
      </c>
      <c r="C505" s="49">
        <f t="shared" si="46"/>
        <v>479599</v>
      </c>
      <c r="D505" s="98">
        <f t="shared" si="47"/>
        <v>479599</v>
      </c>
      <c r="E505" s="322">
        <v>479599</v>
      </c>
      <c r="F505" s="121"/>
      <c r="G505" s="122"/>
      <c r="H505" s="122"/>
      <c r="I505" s="106"/>
      <c r="J505" s="106"/>
      <c r="K505" s="106"/>
      <c r="L505" s="505"/>
      <c r="M505" s="106"/>
      <c r="N505" s="106"/>
      <c r="O505" s="106"/>
      <c r="P505" s="106"/>
      <c r="Q505" s="106"/>
      <c r="R505" s="106"/>
      <c r="S505" s="106"/>
      <c r="T505" s="111"/>
      <c r="U505" s="106"/>
      <c r="V505" s="106"/>
      <c r="W505" s="106"/>
      <c r="X505" s="106"/>
      <c r="Y505" s="106"/>
      <c r="Z505" s="106"/>
      <c r="AA505" s="106"/>
      <c r="AB505" s="106"/>
      <c r="AC505" s="99"/>
      <c r="AD505" s="106"/>
      <c r="AE505" s="123"/>
      <c r="AF505" s="186"/>
    </row>
    <row r="506" spans="1:32" ht="15.75">
      <c r="A506" s="48" t="s">
        <v>855</v>
      </c>
      <c r="B506" s="298" t="s">
        <v>1012</v>
      </c>
      <c r="C506" s="49">
        <f t="shared" si="46"/>
        <v>189609</v>
      </c>
      <c r="D506" s="98">
        <f t="shared" si="47"/>
        <v>189609</v>
      </c>
      <c r="E506" s="312">
        <v>189609</v>
      </c>
      <c r="F506" s="121"/>
      <c r="G506" s="122"/>
      <c r="H506" s="122"/>
      <c r="I506" s="106"/>
      <c r="J506" s="106"/>
      <c r="K506" s="106"/>
      <c r="L506" s="505"/>
      <c r="M506" s="106"/>
      <c r="N506" s="106"/>
      <c r="O506" s="106"/>
      <c r="P506" s="106"/>
      <c r="Q506" s="106"/>
      <c r="R506" s="106"/>
      <c r="S506" s="106"/>
      <c r="T506" s="111"/>
      <c r="U506" s="106"/>
      <c r="V506" s="106"/>
      <c r="W506" s="106"/>
      <c r="X506" s="106"/>
      <c r="Y506" s="106"/>
      <c r="Z506" s="106"/>
      <c r="AA506" s="106"/>
      <c r="AB506" s="106"/>
      <c r="AC506" s="99"/>
      <c r="AD506" s="106"/>
      <c r="AE506" s="123"/>
      <c r="AF506" s="186"/>
    </row>
    <row r="507" spans="1:32" ht="15.75">
      <c r="A507" s="48" t="s">
        <v>856</v>
      </c>
      <c r="B507" s="298" t="s">
        <v>1013</v>
      </c>
      <c r="C507" s="49">
        <f t="shared" si="46"/>
        <v>189609</v>
      </c>
      <c r="D507" s="98">
        <f t="shared" si="47"/>
        <v>189609</v>
      </c>
      <c r="E507" s="312">
        <v>189609</v>
      </c>
      <c r="F507" s="121"/>
      <c r="G507" s="122"/>
      <c r="H507" s="122"/>
      <c r="I507" s="106"/>
      <c r="J507" s="106"/>
      <c r="K507" s="106"/>
      <c r="L507" s="505"/>
      <c r="M507" s="106"/>
      <c r="N507" s="106"/>
      <c r="O507" s="106"/>
      <c r="P507" s="106"/>
      <c r="Q507" s="106"/>
      <c r="R507" s="106"/>
      <c r="S507" s="106"/>
      <c r="T507" s="111"/>
      <c r="U507" s="106"/>
      <c r="V507" s="106"/>
      <c r="W507" s="106"/>
      <c r="X507" s="106"/>
      <c r="Y507" s="106"/>
      <c r="Z507" s="106"/>
      <c r="AA507" s="106"/>
      <c r="AB507" s="106"/>
      <c r="AC507" s="99"/>
      <c r="AD507" s="106"/>
      <c r="AE507" s="123"/>
      <c r="AF507" s="186"/>
    </row>
    <row r="508" spans="1:32" ht="15.75">
      <c r="A508" s="48" t="s">
        <v>857</v>
      </c>
      <c r="B508" s="298" t="s">
        <v>1014</v>
      </c>
      <c r="C508" s="49">
        <f t="shared" si="46"/>
        <v>307290</v>
      </c>
      <c r="D508" s="98">
        <f t="shared" si="47"/>
        <v>307290</v>
      </c>
      <c r="E508" s="312">
        <v>307290</v>
      </c>
      <c r="F508" s="121"/>
      <c r="G508" s="122"/>
      <c r="H508" s="122"/>
      <c r="I508" s="106"/>
      <c r="J508" s="106"/>
      <c r="K508" s="106"/>
      <c r="L508" s="505"/>
      <c r="M508" s="106"/>
      <c r="N508" s="106"/>
      <c r="O508" s="106"/>
      <c r="P508" s="106"/>
      <c r="Q508" s="106"/>
      <c r="R508" s="106"/>
      <c r="S508" s="106"/>
      <c r="T508" s="111"/>
      <c r="U508" s="106"/>
      <c r="V508" s="106"/>
      <c r="W508" s="106"/>
      <c r="X508" s="106"/>
      <c r="Y508" s="106"/>
      <c r="Z508" s="106"/>
      <c r="AA508" s="106"/>
      <c r="AB508" s="106"/>
      <c r="AC508" s="99"/>
      <c r="AD508" s="106"/>
      <c r="AE508" s="123"/>
      <c r="AF508" s="186"/>
    </row>
    <row r="509" spans="1:32" ht="15.75">
      <c r="A509" s="48" t="s">
        <v>1056</v>
      </c>
      <c r="B509" s="298" t="s">
        <v>1015</v>
      </c>
      <c r="C509" s="49">
        <f t="shared" si="46"/>
        <v>389687</v>
      </c>
      <c r="D509" s="98">
        <f t="shared" si="47"/>
        <v>389687</v>
      </c>
      <c r="E509" s="312">
        <v>389687</v>
      </c>
      <c r="F509" s="121"/>
      <c r="G509" s="122"/>
      <c r="H509" s="122"/>
      <c r="I509" s="106"/>
      <c r="J509" s="106"/>
      <c r="K509" s="106"/>
      <c r="L509" s="505"/>
      <c r="M509" s="106"/>
      <c r="N509" s="106"/>
      <c r="O509" s="106"/>
      <c r="P509" s="106"/>
      <c r="Q509" s="106"/>
      <c r="R509" s="106"/>
      <c r="S509" s="106"/>
      <c r="T509" s="111"/>
      <c r="U509" s="106"/>
      <c r="V509" s="106"/>
      <c r="W509" s="106"/>
      <c r="X509" s="106"/>
      <c r="Y509" s="106"/>
      <c r="Z509" s="106"/>
      <c r="AA509" s="106"/>
      <c r="AB509" s="106"/>
      <c r="AC509" s="99"/>
      <c r="AD509" s="106"/>
      <c r="AE509" s="123"/>
      <c r="AF509" s="186"/>
    </row>
    <row r="510" spans="1:32" ht="15.75">
      <c r="A510" s="48" t="s">
        <v>858</v>
      </c>
      <c r="B510" s="298" t="s">
        <v>1016</v>
      </c>
      <c r="C510" s="49">
        <f t="shared" si="46"/>
        <v>474345</v>
      </c>
      <c r="D510" s="98">
        <f t="shared" si="47"/>
        <v>474345</v>
      </c>
      <c r="E510" s="312">
        <v>474345</v>
      </c>
      <c r="F510" s="121"/>
      <c r="G510" s="122"/>
      <c r="H510" s="122"/>
      <c r="I510" s="106"/>
      <c r="J510" s="106"/>
      <c r="K510" s="106"/>
      <c r="L510" s="505"/>
      <c r="M510" s="106"/>
      <c r="N510" s="106"/>
      <c r="O510" s="106"/>
      <c r="P510" s="106"/>
      <c r="Q510" s="106"/>
      <c r="R510" s="106"/>
      <c r="S510" s="106"/>
      <c r="T510" s="111"/>
      <c r="U510" s="106"/>
      <c r="V510" s="106"/>
      <c r="W510" s="106"/>
      <c r="X510" s="106"/>
      <c r="Y510" s="106"/>
      <c r="Z510" s="106"/>
      <c r="AA510" s="106"/>
      <c r="AB510" s="106"/>
      <c r="AC510" s="99"/>
      <c r="AD510" s="106"/>
      <c r="AE510" s="123"/>
      <c r="AF510" s="186"/>
    </row>
    <row r="511" spans="1:32" s="73" customFormat="1" ht="15.75">
      <c r="A511" s="635" t="s">
        <v>470</v>
      </c>
      <c r="B511" s="635"/>
      <c r="C511" s="50">
        <f>SUM(C500:C510)</f>
        <v>3536752</v>
      </c>
      <c r="D511" s="50">
        <f>SUM(D500:D510)</f>
        <v>3536752</v>
      </c>
      <c r="E511" s="50">
        <f>SUM(E500:E510)</f>
        <v>3536752</v>
      </c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93"/>
      <c r="AD511" s="50"/>
      <c r="AE511" s="50"/>
      <c r="AF511" s="187"/>
    </row>
    <row r="512" spans="1:32" s="234" customFormat="1" ht="15.75">
      <c r="A512" s="629" t="s">
        <v>66</v>
      </c>
      <c r="B512" s="630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/>
      <c r="AC512" s="201"/>
      <c r="AD512" s="237"/>
      <c r="AE512" s="238"/>
      <c r="AF512" s="233"/>
    </row>
    <row r="513" spans="1:32" s="232" customFormat="1" ht="15.75">
      <c r="A513" s="48" t="s">
        <v>859</v>
      </c>
      <c r="B513" s="268" t="s">
        <v>462</v>
      </c>
      <c r="C513" s="193">
        <f aca="true" t="shared" si="48" ref="C513:C520">D513+L513+N513+P513+R513+T513+V513+AC513</f>
        <v>198244</v>
      </c>
      <c r="D513" s="207">
        <f t="shared" si="47"/>
        <v>124757</v>
      </c>
      <c r="E513" s="323">
        <v>124757</v>
      </c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>
        <v>596</v>
      </c>
      <c r="R513" s="207">
        <v>73487</v>
      </c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8"/>
      <c r="AD513" s="207"/>
      <c r="AE513" s="207"/>
      <c r="AF513" s="231"/>
    </row>
    <row r="514" spans="1:32" s="232" customFormat="1" ht="15.75">
      <c r="A514" s="48" t="s">
        <v>860</v>
      </c>
      <c r="B514" s="270" t="s">
        <v>463</v>
      </c>
      <c r="C514" s="193">
        <f t="shared" si="48"/>
        <v>445346</v>
      </c>
      <c r="D514" s="193">
        <f t="shared" si="47"/>
        <v>262903</v>
      </c>
      <c r="E514" s="324">
        <v>125502</v>
      </c>
      <c r="F514" s="269"/>
      <c r="G514" s="193"/>
      <c r="H514" s="193"/>
      <c r="I514" s="324">
        <v>137401</v>
      </c>
      <c r="J514" s="193"/>
      <c r="K514" s="193"/>
      <c r="L514" s="193"/>
      <c r="M514" s="193"/>
      <c r="N514" s="193"/>
      <c r="O514" s="193"/>
      <c r="P514" s="193"/>
      <c r="Q514" s="193">
        <v>60</v>
      </c>
      <c r="R514" s="193">
        <v>73487</v>
      </c>
      <c r="S514" s="193">
        <v>82</v>
      </c>
      <c r="T514" s="324">
        <v>108956</v>
      </c>
      <c r="U514" s="193"/>
      <c r="V514" s="193"/>
      <c r="W514" s="193"/>
      <c r="X514" s="193"/>
      <c r="Y514" s="193"/>
      <c r="Z514" s="193"/>
      <c r="AA514" s="193"/>
      <c r="AB514" s="193"/>
      <c r="AC514" s="212"/>
      <c r="AD514" s="193"/>
      <c r="AE514" s="193"/>
      <c r="AF514" s="231"/>
    </row>
    <row r="515" spans="1:32" s="232" customFormat="1" ht="15.75">
      <c r="A515" s="48" t="s">
        <v>861</v>
      </c>
      <c r="B515" s="270" t="s">
        <v>464</v>
      </c>
      <c r="C515" s="193">
        <f t="shared" si="48"/>
        <v>95702</v>
      </c>
      <c r="D515" s="193">
        <f t="shared" si="47"/>
        <v>95702</v>
      </c>
      <c r="E515" s="324">
        <v>95702</v>
      </c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212"/>
      <c r="AD515" s="193"/>
      <c r="AE515" s="193"/>
      <c r="AF515" s="231"/>
    </row>
    <row r="516" spans="1:32" s="232" customFormat="1" ht="15.75">
      <c r="A516" s="48" t="s">
        <v>862</v>
      </c>
      <c r="B516" s="271" t="s">
        <v>465</v>
      </c>
      <c r="C516" s="193">
        <f t="shared" si="48"/>
        <v>565254</v>
      </c>
      <c r="D516" s="193"/>
      <c r="E516" s="215"/>
      <c r="F516" s="215"/>
      <c r="G516" s="215"/>
      <c r="H516" s="215"/>
      <c r="I516" s="215"/>
      <c r="J516" s="215"/>
      <c r="K516" s="215"/>
      <c r="L516" s="215"/>
      <c r="M516" s="215">
        <v>540</v>
      </c>
      <c r="N516" s="325">
        <v>565254</v>
      </c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7"/>
      <c r="AD516" s="215"/>
      <c r="AE516" s="215"/>
      <c r="AF516" s="231"/>
    </row>
    <row r="517" spans="1:32" s="232" customFormat="1" ht="15.75">
      <c r="A517" s="48" t="s">
        <v>863</v>
      </c>
      <c r="B517" s="299" t="s">
        <v>1017</v>
      </c>
      <c r="C517" s="193">
        <f t="shared" si="48"/>
        <v>400082</v>
      </c>
      <c r="D517" s="193">
        <f t="shared" si="47"/>
        <v>400082</v>
      </c>
      <c r="E517" s="279">
        <v>400082</v>
      </c>
      <c r="F517" s="215"/>
      <c r="G517" s="215"/>
      <c r="H517" s="215"/>
      <c r="I517" s="215"/>
      <c r="J517" s="215"/>
      <c r="K517" s="215"/>
      <c r="L517" s="215"/>
      <c r="M517" s="215"/>
      <c r="N517" s="272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7"/>
      <c r="AD517" s="215"/>
      <c r="AE517" s="215"/>
      <c r="AF517" s="231"/>
    </row>
    <row r="518" spans="1:32" s="232" customFormat="1" ht="15.75">
      <c r="A518" s="48" t="s">
        <v>864</v>
      </c>
      <c r="B518" s="299" t="s">
        <v>1018</v>
      </c>
      <c r="C518" s="193">
        <f t="shared" si="48"/>
        <v>371541</v>
      </c>
      <c r="D518" s="193">
        <f t="shared" si="47"/>
        <v>371541</v>
      </c>
      <c r="E518" s="279">
        <v>371541</v>
      </c>
      <c r="F518" s="215"/>
      <c r="G518" s="215"/>
      <c r="H518" s="215"/>
      <c r="I518" s="215"/>
      <c r="J518" s="215"/>
      <c r="K518" s="215"/>
      <c r="L518" s="215"/>
      <c r="M518" s="215"/>
      <c r="N518" s="272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7"/>
      <c r="AD518" s="215"/>
      <c r="AE518" s="215"/>
      <c r="AF518" s="231"/>
    </row>
    <row r="519" spans="1:32" s="232" customFormat="1" ht="15.75">
      <c r="A519" s="48" t="s">
        <v>1057</v>
      </c>
      <c r="B519" s="299" t="s">
        <v>1024</v>
      </c>
      <c r="C519" s="193">
        <f t="shared" si="48"/>
        <v>183798</v>
      </c>
      <c r="D519" s="193"/>
      <c r="E519" s="215"/>
      <c r="F519" s="215"/>
      <c r="G519" s="215"/>
      <c r="H519" s="215"/>
      <c r="I519" s="215"/>
      <c r="J519" s="215"/>
      <c r="K519" s="215"/>
      <c r="L519" s="215"/>
      <c r="M519" s="215"/>
      <c r="N519" s="272"/>
      <c r="O519" s="279">
        <v>612</v>
      </c>
      <c r="P519" s="279">
        <v>183798</v>
      </c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7"/>
      <c r="AD519" s="215"/>
      <c r="AE519" s="215"/>
      <c r="AF519" s="231"/>
    </row>
    <row r="520" spans="1:32" s="232" customFormat="1" ht="15.75">
      <c r="A520" s="48" t="s">
        <v>865</v>
      </c>
      <c r="B520" s="299" t="s">
        <v>1025</v>
      </c>
      <c r="C520" s="193">
        <f t="shared" si="48"/>
        <v>147814</v>
      </c>
      <c r="D520" s="193"/>
      <c r="E520" s="215"/>
      <c r="F520" s="215"/>
      <c r="G520" s="215"/>
      <c r="H520" s="215"/>
      <c r="I520" s="215"/>
      <c r="J520" s="215"/>
      <c r="K520" s="215"/>
      <c r="L520" s="215"/>
      <c r="M520" s="215"/>
      <c r="N520" s="272"/>
      <c r="O520" s="279">
        <v>540</v>
      </c>
      <c r="P520" s="279">
        <v>147814</v>
      </c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7"/>
      <c r="AD520" s="215"/>
      <c r="AE520" s="215"/>
      <c r="AF520" s="231"/>
    </row>
    <row r="521" spans="1:32" s="234" customFormat="1" ht="15.75">
      <c r="A521" s="631" t="s">
        <v>106</v>
      </c>
      <c r="B521" s="631"/>
      <c r="C521" s="218">
        <f>SUM(C513:C520)</f>
        <v>2407781</v>
      </c>
      <c r="D521" s="218">
        <f aca="true" t="shared" si="49" ref="D521:U521">SUM(D513:D520)</f>
        <v>1254985</v>
      </c>
      <c r="E521" s="218">
        <f t="shared" si="49"/>
        <v>1117584</v>
      </c>
      <c r="F521" s="218"/>
      <c r="G521" s="218"/>
      <c r="H521" s="218"/>
      <c r="I521" s="218">
        <f t="shared" si="49"/>
        <v>137401</v>
      </c>
      <c r="J521" s="218"/>
      <c r="K521" s="218"/>
      <c r="L521" s="218"/>
      <c r="M521" s="218">
        <f t="shared" si="49"/>
        <v>540</v>
      </c>
      <c r="N521" s="218">
        <f t="shared" si="49"/>
        <v>565254</v>
      </c>
      <c r="O521" s="218">
        <f t="shared" si="49"/>
        <v>1152</v>
      </c>
      <c r="P521" s="218">
        <f t="shared" si="49"/>
        <v>331612</v>
      </c>
      <c r="Q521" s="218">
        <f t="shared" si="49"/>
        <v>656</v>
      </c>
      <c r="R521" s="218">
        <f t="shared" si="49"/>
        <v>146974</v>
      </c>
      <c r="S521" s="218">
        <f t="shared" si="49"/>
        <v>82</v>
      </c>
      <c r="T521" s="218">
        <f t="shared" si="49"/>
        <v>108956</v>
      </c>
      <c r="U521" s="218">
        <f t="shared" si="49"/>
        <v>0</v>
      </c>
      <c r="V521" s="218"/>
      <c r="W521" s="218"/>
      <c r="X521" s="218"/>
      <c r="Y521" s="218"/>
      <c r="Z521" s="218"/>
      <c r="AA521" s="218"/>
      <c r="AB521" s="218"/>
      <c r="AC521" s="219"/>
      <c r="AD521" s="218"/>
      <c r="AE521" s="218"/>
      <c r="AF521" s="233"/>
    </row>
    <row r="522" spans="1:32" s="234" customFormat="1" ht="15.75">
      <c r="A522" s="629" t="s">
        <v>32</v>
      </c>
      <c r="B522" s="630"/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/>
      <c r="AC522" s="201"/>
      <c r="AD522" s="237"/>
      <c r="AE522" s="238"/>
      <c r="AF522" s="233"/>
    </row>
    <row r="523" spans="1:32" s="232" customFormat="1" ht="15.75">
      <c r="A523" s="48" t="s">
        <v>866</v>
      </c>
      <c r="B523" s="268" t="s">
        <v>33</v>
      </c>
      <c r="C523" s="193">
        <f>D523+L523+N523+P523+R523+T523+V523+AC523</f>
        <v>251141</v>
      </c>
      <c r="D523" s="207">
        <f t="shared" si="47"/>
        <v>251141</v>
      </c>
      <c r="E523" s="207">
        <v>251141</v>
      </c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  <c r="Z523" s="207"/>
      <c r="AA523" s="207"/>
      <c r="AB523" s="207"/>
      <c r="AC523" s="208"/>
      <c r="AD523" s="207"/>
      <c r="AE523" s="207"/>
      <c r="AF523" s="231"/>
    </row>
    <row r="524" spans="1:32" s="234" customFormat="1" ht="15.75">
      <c r="A524" s="631" t="s">
        <v>107</v>
      </c>
      <c r="B524" s="631"/>
      <c r="C524" s="218">
        <f>SUM(C523:C523)</f>
        <v>251141</v>
      </c>
      <c r="D524" s="218">
        <f>SUM(D523:D523)</f>
        <v>251141</v>
      </c>
      <c r="E524" s="218">
        <f>SUM(E523:E523)</f>
        <v>251141</v>
      </c>
      <c r="F524" s="218"/>
      <c r="G524" s="218">
        <f>SUM(G523:G523)</f>
        <v>0</v>
      </c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9"/>
      <c r="AD524" s="218"/>
      <c r="AE524" s="218"/>
      <c r="AF524" s="233"/>
    </row>
    <row r="525" spans="1:32" s="73" customFormat="1" ht="15.75">
      <c r="A525" s="633" t="s">
        <v>67</v>
      </c>
      <c r="B525" s="634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65"/>
      <c r="AD525" s="170"/>
      <c r="AE525" s="171"/>
      <c r="AF525" s="187"/>
    </row>
    <row r="526" spans="1:32" ht="15.75">
      <c r="A526" s="48" t="s">
        <v>867</v>
      </c>
      <c r="B526" s="149" t="s">
        <v>68</v>
      </c>
      <c r="C526" s="49">
        <f>D526+L526+N526+P526+R526+T526+V526+AC526</f>
        <v>83132</v>
      </c>
      <c r="D526" s="87">
        <f t="shared" si="47"/>
        <v>83132</v>
      </c>
      <c r="E526" s="150">
        <v>83132</v>
      </c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6"/>
      <c r="AD526" s="87"/>
      <c r="AE526" s="87"/>
      <c r="AF526" s="186"/>
    </row>
    <row r="527" spans="1:32" ht="15.75">
      <c r="A527" s="48" t="s">
        <v>868</v>
      </c>
      <c r="B527" s="117" t="s">
        <v>69</v>
      </c>
      <c r="C527" s="49">
        <f>D527+L527+N527+P527+R527+T527+V527+AC527</f>
        <v>83132</v>
      </c>
      <c r="D527" s="98">
        <f t="shared" si="47"/>
        <v>83132</v>
      </c>
      <c r="E527" s="291">
        <v>83132</v>
      </c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9"/>
      <c r="AD527" s="98"/>
      <c r="AE527" s="98"/>
      <c r="AF527" s="186"/>
    </row>
    <row r="528" spans="1:32" s="73" customFormat="1" ht="15.75">
      <c r="A528" s="632" t="s">
        <v>466</v>
      </c>
      <c r="B528" s="632"/>
      <c r="C528" s="50">
        <f>SUM(C526:C527)</f>
        <v>166264</v>
      </c>
      <c r="D528" s="50">
        <f>SUM(D526:D527)</f>
        <v>166264</v>
      </c>
      <c r="E528" s="50">
        <f>SUM(E526:E527)</f>
        <v>166264</v>
      </c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93"/>
      <c r="AD528" s="50"/>
      <c r="AE528" s="50"/>
      <c r="AF528" s="187"/>
    </row>
    <row r="529" spans="1:32" ht="15.75">
      <c r="A529" s="610" t="s">
        <v>471</v>
      </c>
      <c r="B529" s="610"/>
      <c r="C529" s="50">
        <f aca="true" t="shared" si="50" ref="C529:AD529">C528+C524+C521+C511+C498+C495+C488+C472+C469+C466+C462+C450+C446+C431+C424+C415+C409+C405+C399+C396+C392+C380+C376+C373+C370+C358+C354+C193+C186+C182+C174+C162+C146+C130+C72+C66+C47+C43+C13</f>
        <v>617437384</v>
      </c>
      <c r="D529" s="50">
        <f t="shared" si="50"/>
        <v>276196702</v>
      </c>
      <c r="E529" s="50">
        <f t="shared" si="50"/>
        <v>61254810</v>
      </c>
      <c r="F529" s="50">
        <f t="shared" si="50"/>
        <v>28669574</v>
      </c>
      <c r="G529" s="50">
        <f t="shared" si="50"/>
        <v>26452403</v>
      </c>
      <c r="H529" s="50">
        <f t="shared" si="50"/>
        <v>146121502</v>
      </c>
      <c r="I529" s="50">
        <f t="shared" si="50"/>
        <v>13152496</v>
      </c>
      <c r="J529" s="50">
        <f t="shared" si="50"/>
        <v>500000</v>
      </c>
      <c r="K529" s="50">
        <f t="shared" si="50"/>
        <v>6</v>
      </c>
      <c r="L529" s="50">
        <f t="shared" si="50"/>
        <v>11499504</v>
      </c>
      <c r="M529" s="50">
        <f t="shared" si="50"/>
        <v>156832.09999999998</v>
      </c>
      <c r="N529" s="50">
        <f t="shared" si="50"/>
        <v>213151213</v>
      </c>
      <c r="O529" s="50">
        <f t="shared" si="50"/>
        <v>2204.87</v>
      </c>
      <c r="P529" s="50">
        <f t="shared" si="50"/>
        <v>947979</v>
      </c>
      <c r="Q529" s="50">
        <f t="shared" si="50"/>
        <v>113139.95999999999</v>
      </c>
      <c r="R529" s="50">
        <f t="shared" si="50"/>
        <v>112709774</v>
      </c>
      <c r="S529" s="50">
        <f t="shared" si="50"/>
        <v>2333.8399999999997</v>
      </c>
      <c r="T529" s="50">
        <f t="shared" si="50"/>
        <v>2478334</v>
      </c>
      <c r="U529" s="50">
        <f t="shared" si="50"/>
        <v>4</v>
      </c>
      <c r="V529" s="50">
        <f t="shared" si="50"/>
        <v>301456</v>
      </c>
      <c r="W529" s="50">
        <f t="shared" si="50"/>
        <v>0</v>
      </c>
      <c r="X529" s="50">
        <f t="shared" si="50"/>
        <v>0</v>
      </c>
      <c r="Y529" s="50">
        <f t="shared" si="50"/>
        <v>0</v>
      </c>
      <c r="Z529" s="50">
        <f t="shared" si="50"/>
        <v>0</v>
      </c>
      <c r="AA529" s="50">
        <f t="shared" si="50"/>
        <v>0</v>
      </c>
      <c r="AB529" s="50">
        <f t="shared" si="50"/>
        <v>0</v>
      </c>
      <c r="AC529" s="50">
        <f t="shared" si="50"/>
        <v>152422</v>
      </c>
      <c r="AD529" s="50">
        <f t="shared" si="50"/>
        <v>152422</v>
      </c>
      <c r="AE529" s="50"/>
      <c r="AF529" s="186"/>
    </row>
    <row r="530" spans="3:31" ht="15.75">
      <c r="C530" s="189" t="e">
        <f>C13+C43+C47+C66+C72+C130+C146+C162+C174+C182+#REF!+C186+C193+C354+C358+C370+C373+C376+C380+C392+C396+C399+C405+C409+C415+C424+C431+C446+C450+C462+C466+C469+C472+C488+C495+C498+C511+C521+C524+C528</f>
        <v>#REF!</v>
      </c>
      <c r="D530" s="189" t="e">
        <f>D13+D43+D47+D66+D72+D130+D146+D162+D174+D182+#REF!+D186+D193+D354+D358+D370+D373+D376+D380+D392+D396+D399+D405+D409+D415+D424+D431+D446+D450+D462+D466+D469+D472+D488+D495+D498+D511+D521+D524+D528</f>
        <v>#REF!</v>
      </c>
      <c r="E530" s="189" t="e">
        <f>E13+E43+E47+E66+E72+E130+E146+E162+E174+E182+#REF!+E186+E193+E354+E358+E370+E373+E376+E380+E392+E396+E399+E405+E409+E415+E424+E431+E446+E450+E462+E466+E469+E472+E488+E495+E498+E511+E521+E524+E528</f>
        <v>#REF!</v>
      </c>
      <c r="F530" s="189" t="e">
        <f>F13+F43+F47+F66+F72+F130+F146+F162+F174+F182+#REF!+F186+F193+F354+F358+F370+F373+F376+F380+F392+F396+F399+F405+F409+F415+F424+F431+F446+F450+F462+F466+F469+F472+F488+F495+F498+F511+F521+F524+F528</f>
        <v>#REF!</v>
      </c>
      <c r="G530" s="189" t="e">
        <f>G13+G43+G47+G66+G72+G130+G146+G162+G174+G182+#REF!+G186+G193+G354+G358+G370+G373+G376+G380+G392+G396+G399+G405+G409+G415+G424+G431+G446+G450+G462+G466+G469+G472+G488+G495+G498+G511+G521+G524+G528</f>
        <v>#REF!</v>
      </c>
      <c r="H530" s="189" t="e">
        <f>H13+H43+H47+H66+H72+H130+H146+H162+H174+H182+#REF!+H186+H193+H354+H358+H370+H373+H376+H380+H392+H396+H399+H405+H409+H415+H424+H431+H446+H450+H462+H466+H469+H472+H488+H495+H498+H511+H521+H524+H528</f>
        <v>#REF!</v>
      </c>
      <c r="I530" s="189" t="e">
        <f>I13+I43+I47+I66+I72+I130+I146+I162+I174+I182+#REF!+I186+I193+I354+I358+I370+I373+I376+I380+I392+I396+I399+I405+I409+I415+I424+I431+I446+I450+I462+I466+I469+I472+I488+I495+I498+I511+I521+I524+I528</f>
        <v>#REF!</v>
      </c>
      <c r="J530" s="189" t="e">
        <f>J13+J43+J47+J66+J72+J130+J146+J162+J174+J182+#REF!+J186+J193+J354+J358+J370+J373+J376+J380+J392+J396+J399+J405+J409+J415+J424+J431+J446+J450+J462+J466+J469+J472+J488+J495+J498+J511+J521+J524+J528</f>
        <v>#REF!</v>
      </c>
      <c r="K530" s="189" t="e">
        <f>K13+K43+K47+K66+K72+K130+K146+K162+K174+K182+#REF!+K186+K193+K354+K358+K370+K373+K376+K380+K392+K396+K399+K405+K409+K415+K424+K431+K446+K450+K462+K466+K469+K472+K488+K495+K498+K511+K521+K524+K528</f>
        <v>#REF!</v>
      </c>
      <c r="L530" s="189" t="e">
        <f>L13+L43+L47+L66+L72+L130+L146+L162+L174+L182+#REF!+L186+L193+L354+L358+L370+L373+L376+L380+L392+L396+L399+L405+L409+L415+L424+L431+L446+L450+L462+L466+L469+L472+L488+L495+L498+L511+L521+L524+L528</f>
        <v>#REF!</v>
      </c>
      <c r="M530" s="189" t="e">
        <f>M13+M43+M47+M66+M72+M130+M146+M162+M174+M182+#REF!+M186+M193+M354+M358+M370+M373+M376+M380+M392+M396+M399+M405+M409+M415+M424+M431+M446+M450+M462+M466+M469+M472+M488+M495+M498+M511+M521+M524+M528</f>
        <v>#REF!</v>
      </c>
      <c r="N530" s="189" t="e">
        <f>N13+N43+N47+N66+N72+N130+N146+N162+N174+N182+#REF!+N186+N193+N354+N358+N370+N373+N376+N380+N392+N396+N399+N405+N409+N415+N424+N431+N446+N450+N462+N466+N469+N472+N488+N495+N498+N511+N521+N524+N528</f>
        <v>#REF!</v>
      </c>
      <c r="O530" s="189" t="e">
        <f>O13+O43+O47+O66+O72+O130+O146+O162+O174+O182+#REF!+O186+O193+O354+O358+O370+O373+O376+O380+O392+O396+O399+O405+O409+O415+O424+O431+O446+O450+O462+O466+O469+O472+O488+O495+O498+O511+O521+O524+O528</f>
        <v>#REF!</v>
      </c>
      <c r="P530" s="189" t="e">
        <f>P13+P43+P47+P66+P72+P130+P146+P162+P174+P182+#REF!+P186+P193+P354+P358+P370+P373+P376+P380+P392+P396+P399+P405+P409+P415+P424+P431+P446+P450+P462+P466+P469+P472+P488+P495+P498+P511+P521+P524+P528</f>
        <v>#REF!</v>
      </c>
      <c r="Q530" s="189" t="e">
        <f>Q13+Q43+Q47+Q66+Q72+Q130+Q146+Q162+Q174+Q182+#REF!+Q186+Q193+Q354+Q358+Q370+Q373+Q376+Q380+Q392+Q396+Q399+Q405+Q409+Q415+Q424+Q431+Q446+Q450+Q462+Q466+Q469+Q472+Q488+Q495+Q498+Q511+Q521+Q524+Q528</f>
        <v>#REF!</v>
      </c>
      <c r="R530" s="189" t="e">
        <f>R13+R43+R47+R66+R72+R130+R146+R162+R174+R182+#REF!+R186+R193+R354+R358+R370+R373+R376+R380+R392+R396+R399+R405+R409+R415+R424+R431+R446+R450+R462+R466+R469+R472+R488+R495+R498+R511+R521+R524+R528</f>
        <v>#REF!</v>
      </c>
      <c r="S530" s="189" t="e">
        <f>S13+S43+S47+S66+S72+S130+S146+S162+S174+S182+#REF!+S186+S193+S354+S358+S370+S373+S376+S380+S392+S396+S399+S405+S409+S415+S424+S431+S446+S450+S462+S466+S469+S472+S488+S495+S498+S511+S521+S524+S528</f>
        <v>#REF!</v>
      </c>
      <c r="T530" s="189" t="e">
        <f>T13+T43+T47+T66+T72+T130+T146+T162+T174+T182+#REF!+T186+T193+T354+T358+T370+T373+T376+T380+T392+T396+T399+T405+T409+T415+T424+T431+T446+T450+T462+T466+T469+T472+T488+T495+T498+T511+T521+T524+T528</f>
        <v>#REF!</v>
      </c>
      <c r="U530" s="189" t="e">
        <f>U13+U43+U47+U66+U72+U130+U146+U162+U174+U182+#REF!+U186+U193+U354+U358+U370+U373+U376+U380+U392+U396+U399+U405+U409+U415+U424+U431+U446+U450+U462+U466+U469+U472+U488+U495+U498+U511+U521+U524+U528</f>
        <v>#REF!</v>
      </c>
      <c r="V530" s="189" t="e">
        <f>V13+V43+V47+V66+V72+V130+V146+V162+V174+V182+#REF!+V186+V193+V354+V358+V370+V373+V376+V380+V392+V396+V399+V405+V409+V415+V424+V431+V446+V450+V462+V466+V469+V472+V488+V495+V498+V511+V521+V524+V528</f>
        <v>#REF!</v>
      </c>
      <c r="W530" s="189" t="e">
        <f>W13+W43+W47+W66+W72+W130+W146+W162+W174+W182+#REF!+W186+W193+W354+W358+W370+W373+W376+W380+W392+W396+W399+W405+W409+W415+W424+W431+W446+W450+W462+W466+W469+W472+W488+W495+W498+W511+W521+W524+W528</f>
        <v>#REF!</v>
      </c>
      <c r="X530" s="189" t="e">
        <f>X13+X43+X47+X66+X72+X130+X146+X162+X174+X182+#REF!+X186+X193+X354+X358+X370+X373+X376+X380+X392+X396+X399+X405+X409+X415+X424+X431+X446+X450+X462+X466+X469+X472+X488+X495+X498+X511+X521+X524+X528</f>
        <v>#REF!</v>
      </c>
      <c r="Y530" s="189" t="e">
        <f>Y13+Y43+Y47+Y66+Y72+Y130+Y146+Y162+Y174+Y182+#REF!+Y186+Y193+Y354+Y358+Y370+Y373+Y376+Y380+Y392+Y396+Y399+Y405+Y409+Y415+Y424+Y431+Y446+Y450+Y462+Y466+Y469+Y472+Y488+Y495+Y498+Y511+Y521+Y524+Y528</f>
        <v>#REF!</v>
      </c>
      <c r="Z530" s="189" t="e">
        <f>Z13+Z43+Z47+Z66+Z72+Z130+Z146+Z162+Z174+Z182+#REF!+Z186+Z193+Z354+Z358+Z370+Z373+Z376+Z380+Z392+Z396+Z399+Z405+Z409+Z415+Z424+Z431+Z446+Z450+Z462+Z466+Z469+Z472+Z488+Z495+Z498+Z511+Z521+Z524+Z528</f>
        <v>#REF!</v>
      </c>
      <c r="AA530" s="189" t="e">
        <f>AA13+AA43+AA47+AA66+AA72+AA130+AA146+AA162+AA174+AA182+#REF!+AA186+AA193+AA354+AA358+AA370+AA373+AA376+AA380+AA392+AA396+AA399+AA405+AA409+AA415+AA424+AA431+AA446+AA450+AA462+AA466+AA469+AA472+AA488+AA495+AA498+AA511+AA521+AA524+AA528</f>
        <v>#REF!</v>
      </c>
      <c r="AB530" s="189" t="e">
        <f>AB13+AB43+AB47+AB66+AB72+AB130+AB146+AB162+AB174+AB182+#REF!+AB186+AB193+AB354+AB358+AB370+AB373+AB376+AB380+AB392+AB396+AB399+AB405+AB409+AB415+AB424+AB431+AB446+AB450+AB462+AB466+AB469+AB472+AB488+AB495+AB498+AB511+AB521+AB524+AB528</f>
        <v>#REF!</v>
      </c>
      <c r="AC530" s="189" t="e">
        <f>AC13+AC43+AC47+AC66+AC72+AC130+AC146+AC162+AC174+AC182+#REF!+AC186+AC193+AC354+AC358+AC370+AC373+AC376+AC380+AC392+AC396+AC399+AC405+AC409+AC415+AC424+AC431+AC446+AC450+AC462+AC466+AC469+AC472+AC488+AC495+AC498+AC511+AC521+AC524+AC528</f>
        <v>#REF!</v>
      </c>
      <c r="AD530" s="189" t="e">
        <f>AD13+AD43+AD47+AD66+AD72+AD130+AD146+AD162+AD174+AD182+#REF!+AD186+AD193+AD354+AD358+AD370+AD373+AD376+AD380+AD392+AD396+AD399+AD405+AD409+AD415+AD424+AD431+AD446+AD450+AD462+AD466+AD469+AD472+AD488+AD495+AD498+AD511+AD521+AD524+AD528</f>
        <v>#REF!</v>
      </c>
      <c r="AE530" s="189" t="e">
        <f>AE13+AE43+AE47+AE66+AE72+AE130+AE146+AE162+AE174+AE182+#REF!+AE186+AE193+AE354+AE358+AE370+AE373+AE376+AE380+AE392+AE396+AE399+AE405+AE409+AE415+AE424+AE431+AE446+AE450+AE462+AE466+AE469+AE472+AE488+AE495+AE498+AE511+AE521+AE524+AE528</f>
        <v>#REF!</v>
      </c>
    </row>
  </sheetData>
  <sheetProtection/>
  <autoFilter ref="A9:AE530"/>
  <mergeCells count="84">
    <mergeCell ref="E5:S5"/>
    <mergeCell ref="U5:AE5"/>
    <mergeCell ref="D6:D7"/>
    <mergeCell ref="E6:J6"/>
    <mergeCell ref="K6:L7"/>
    <mergeCell ref="M6:N7"/>
    <mergeCell ref="AC6:AC7"/>
    <mergeCell ref="AD6:AD7"/>
    <mergeCell ref="T1:AE1"/>
    <mergeCell ref="T2:AE2"/>
    <mergeCell ref="A3:U3"/>
    <mergeCell ref="A5:A8"/>
    <mergeCell ref="B5:B8"/>
    <mergeCell ref="A146:B146"/>
    <mergeCell ref="AE6:AE7"/>
    <mergeCell ref="A66:B66"/>
    <mergeCell ref="A72:B72"/>
    <mergeCell ref="A47:B47"/>
    <mergeCell ref="A147:B147"/>
    <mergeCell ref="V6:AB6"/>
    <mergeCell ref="A130:B130"/>
    <mergeCell ref="O6:P7"/>
    <mergeCell ref="Q6:R7"/>
    <mergeCell ref="A73:B73"/>
    <mergeCell ref="A13:B13"/>
    <mergeCell ref="A43:B43"/>
    <mergeCell ref="S6:T7"/>
    <mergeCell ref="C5:C7"/>
    <mergeCell ref="A392:B392"/>
    <mergeCell ref="A393:B393"/>
    <mergeCell ref="A354:B354"/>
    <mergeCell ref="A162:B162"/>
    <mergeCell ref="A174:B174"/>
    <mergeCell ref="A175:B175"/>
    <mergeCell ref="A182:B182"/>
    <mergeCell ref="A183:B183"/>
    <mergeCell ref="A186:B186"/>
    <mergeCell ref="A193:B193"/>
    <mergeCell ref="A396:B396"/>
    <mergeCell ref="A358:B358"/>
    <mergeCell ref="A359:B359"/>
    <mergeCell ref="A370:B370"/>
    <mergeCell ref="A373:B373"/>
    <mergeCell ref="A374:B374"/>
    <mergeCell ref="A376:B376"/>
    <mergeCell ref="A377:B377"/>
    <mergeCell ref="A380:B380"/>
    <mergeCell ref="A381:B381"/>
    <mergeCell ref="A410:B410"/>
    <mergeCell ref="A415:B415"/>
    <mergeCell ref="A424:B424"/>
    <mergeCell ref="A425:B425"/>
    <mergeCell ref="A431:B431"/>
    <mergeCell ref="A432:B432"/>
    <mergeCell ref="A469:B469"/>
    <mergeCell ref="A470:B470"/>
    <mergeCell ref="A472:B472"/>
    <mergeCell ref="A473:B473"/>
    <mergeCell ref="A446:B446"/>
    <mergeCell ref="A397:B397"/>
    <mergeCell ref="A399:B399"/>
    <mergeCell ref="A400:B400"/>
    <mergeCell ref="A405:B405"/>
    <mergeCell ref="A409:B409"/>
    <mergeCell ref="A525:B525"/>
    <mergeCell ref="A528:B528"/>
    <mergeCell ref="A488:B488"/>
    <mergeCell ref="A447:B447"/>
    <mergeCell ref="A450:B450"/>
    <mergeCell ref="A451:B451"/>
    <mergeCell ref="A462:B462"/>
    <mergeCell ref="A463:B463"/>
    <mergeCell ref="A466:B466"/>
    <mergeCell ref="A467:B467"/>
    <mergeCell ref="A529:B529"/>
    <mergeCell ref="A489:B489"/>
    <mergeCell ref="A495:B495"/>
    <mergeCell ref="A498:B498"/>
    <mergeCell ref="A499:B499"/>
    <mergeCell ref="A511:B511"/>
    <mergeCell ref="A512:B512"/>
    <mergeCell ref="A521:B521"/>
    <mergeCell ref="A522:B522"/>
    <mergeCell ref="A524:B524"/>
  </mergeCells>
  <printOptions/>
  <pageMargins left="0" right="0" top="0.3937007874015748" bottom="0.31496062992125984" header="0.31496062992125984" footer="0.31496062992125984"/>
  <pageSetup fitToHeight="999" fitToWidth="1"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48"/>
  <sheetViews>
    <sheetView view="pageBreakPreview" zoomScaleSheetLayoutView="100" zoomScalePageLayoutView="0" workbookViewId="0" topLeftCell="C55">
      <selection activeCell="Q68" sqref="Q68:Q71"/>
    </sheetView>
  </sheetViews>
  <sheetFormatPr defaultColWidth="9.140625" defaultRowHeight="15"/>
  <cols>
    <col min="1" max="1" width="7.140625" style="346" customWidth="1"/>
    <col min="2" max="2" width="53.00390625" style="347" customWidth="1"/>
    <col min="3" max="3" width="17.421875" style="348" customWidth="1"/>
    <col min="4" max="4" width="14.00390625" style="348" bestFit="1" customWidth="1"/>
    <col min="5" max="5" width="13.57421875" style="348" customWidth="1"/>
    <col min="6" max="6" width="12.28125" style="348" customWidth="1"/>
    <col min="7" max="7" width="14.00390625" style="348" customWidth="1"/>
    <col min="8" max="8" width="13.421875" style="348" bestFit="1" customWidth="1"/>
    <col min="9" max="9" width="14.140625" style="348" customWidth="1"/>
    <col min="10" max="10" width="10.8515625" style="348" customWidth="1"/>
    <col min="11" max="11" width="5.57421875" style="349" customWidth="1"/>
    <col min="12" max="12" width="13.140625" style="348" customWidth="1"/>
    <col min="13" max="13" width="11.7109375" style="348" customWidth="1"/>
    <col min="14" max="14" width="14.140625" style="348" customWidth="1"/>
    <col min="15" max="15" width="7.8515625" style="348" bestFit="1" customWidth="1"/>
    <col min="16" max="16" width="11.00390625" style="348" customWidth="1"/>
    <col min="17" max="17" width="10.57421875" style="348" customWidth="1"/>
    <col min="18" max="18" width="13.8515625" style="348" customWidth="1"/>
    <col min="19" max="19" width="9.421875" style="348" customWidth="1"/>
    <col min="20" max="20" width="11.140625" style="348" customWidth="1"/>
    <col min="21" max="21" width="10.00390625" style="348" hidden="1" customWidth="1"/>
    <col min="22" max="22" width="22.57421875" style="348" customWidth="1"/>
    <col min="23" max="23" width="8.7109375" style="348" hidden="1" customWidth="1"/>
    <col min="24" max="24" width="11.7109375" style="348" hidden="1" customWidth="1"/>
    <col min="25" max="25" width="13.28125" style="348" hidden="1" customWidth="1"/>
    <col min="26" max="26" width="12.00390625" style="348" hidden="1" customWidth="1"/>
    <col min="27" max="27" width="10.8515625" style="348" hidden="1" customWidth="1"/>
    <col min="28" max="28" width="11.421875" style="348" hidden="1" customWidth="1"/>
    <col min="29" max="29" width="14.57421875" style="348" customWidth="1"/>
    <col min="30" max="30" width="11.7109375" style="348" customWidth="1"/>
    <col min="31" max="31" width="13.00390625" style="348" customWidth="1"/>
    <col min="32" max="35" width="9.140625" style="351" customWidth="1"/>
    <col min="36" max="36" width="8.7109375" style="351" customWidth="1"/>
    <col min="37" max="37" width="64.7109375" style="351" customWidth="1"/>
    <col min="38" max="39" width="15.421875" style="351" bestFit="1" customWidth="1"/>
    <col min="40" max="43" width="14.28125" style="351" bestFit="1" customWidth="1"/>
    <col min="44" max="44" width="13.140625" style="351" bestFit="1" customWidth="1"/>
    <col min="45" max="45" width="11.28125" style="351" bestFit="1" customWidth="1"/>
    <col min="46" max="46" width="5.00390625" style="351" bestFit="1" customWidth="1"/>
    <col min="47" max="47" width="13.140625" style="351" bestFit="1" customWidth="1"/>
    <col min="48" max="48" width="10.140625" style="351" bestFit="1" customWidth="1"/>
    <col min="49" max="49" width="14.28125" style="351" bestFit="1" customWidth="1"/>
    <col min="50" max="50" width="6.140625" style="351" bestFit="1" customWidth="1"/>
    <col min="51" max="51" width="11.28125" style="351" bestFit="1" customWidth="1"/>
    <col min="52" max="52" width="10.140625" style="351" bestFit="1" customWidth="1"/>
    <col min="53" max="53" width="14.28125" style="351" bestFit="1" customWidth="1"/>
    <col min="54" max="54" width="6.140625" style="351" bestFit="1" customWidth="1"/>
    <col min="55" max="55" width="11.28125" style="351" bestFit="1" customWidth="1"/>
    <col min="56" max="56" width="5.00390625" style="351" bestFit="1" customWidth="1"/>
    <col min="57" max="57" width="11.28125" style="351" bestFit="1" customWidth="1"/>
    <col min="58" max="63" width="5.00390625" style="351" bestFit="1" customWidth="1"/>
    <col min="64" max="65" width="11.28125" style="351" bestFit="1" customWidth="1"/>
    <col min="66" max="67" width="9.140625" style="351" customWidth="1"/>
    <col min="68" max="68" width="20.421875" style="351" customWidth="1"/>
    <col min="69" max="69" width="13.140625" style="351" bestFit="1" customWidth="1"/>
    <col min="70" max="70" width="11.28125" style="351" bestFit="1" customWidth="1"/>
    <col min="71" max="71" width="12.140625" style="351" bestFit="1" customWidth="1"/>
    <col min="72" max="73" width="13.140625" style="351" bestFit="1" customWidth="1"/>
    <col min="74" max="75" width="11.28125" style="351" bestFit="1" customWidth="1"/>
    <col min="76" max="76" width="5.00390625" style="351" bestFit="1" customWidth="1"/>
    <col min="77" max="77" width="11.28125" style="351" bestFit="1" customWidth="1"/>
    <col min="78" max="78" width="9.8515625" style="351" bestFit="1" customWidth="1"/>
    <col min="79" max="79" width="14.00390625" style="351" bestFit="1" customWidth="1"/>
    <col min="80" max="82" width="5.00390625" style="351" bestFit="1" customWidth="1"/>
    <col min="83" max="83" width="12.140625" style="351" bestFit="1" customWidth="1"/>
    <col min="84" max="84" width="6.00390625" style="351" bestFit="1" customWidth="1"/>
    <col min="85" max="85" width="11.00390625" style="351" bestFit="1" customWidth="1"/>
    <col min="86" max="86" width="5.8515625" style="351" bestFit="1" customWidth="1"/>
    <col min="87" max="87" width="9.8515625" style="351" bestFit="1" customWidth="1"/>
    <col min="88" max="88" width="6.421875" style="351" bestFit="1" customWidth="1"/>
    <col min="89" max="89" width="7.57421875" style="351" bestFit="1" customWidth="1"/>
    <col min="90" max="90" width="7.421875" style="351" bestFit="1" customWidth="1"/>
    <col min="91" max="91" width="6.57421875" style="351" bestFit="1" customWidth="1"/>
    <col min="92" max="92" width="6.421875" style="351" bestFit="1" customWidth="1"/>
    <col min="93" max="93" width="7.421875" style="351" bestFit="1" customWidth="1"/>
    <col min="94" max="95" width="12.140625" style="351" bestFit="1" customWidth="1"/>
    <col min="96" max="96" width="10.140625" style="351" bestFit="1" customWidth="1"/>
    <col min="97" max="16384" width="9.140625" style="351" customWidth="1"/>
  </cols>
  <sheetData>
    <row r="1" spans="15:31" ht="15.75">
      <c r="O1" s="350"/>
      <c r="P1" s="350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</row>
    <row r="2" spans="15:31" ht="15.75">
      <c r="O2" s="350"/>
      <c r="P2" s="350"/>
      <c r="T2" s="675"/>
      <c r="U2" s="675"/>
      <c r="V2" s="676"/>
      <c r="W2" s="676"/>
      <c r="X2" s="676"/>
      <c r="Y2" s="676"/>
      <c r="Z2" s="676"/>
      <c r="AA2" s="676"/>
      <c r="AB2" s="676"/>
      <c r="AC2" s="676"/>
      <c r="AD2" s="676"/>
      <c r="AE2" s="676"/>
    </row>
    <row r="3" spans="1:31" ht="31.5" customHeight="1">
      <c r="A3" s="673" t="s">
        <v>1062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</row>
    <row r="4" spans="1:30" ht="15.75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4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</row>
    <row r="5" spans="1:31" ht="28.5" customHeight="1">
      <c r="A5" s="677" t="s">
        <v>1</v>
      </c>
      <c r="B5" s="680" t="s">
        <v>2</v>
      </c>
      <c r="C5" s="680" t="s">
        <v>3</v>
      </c>
      <c r="D5" s="355"/>
      <c r="E5" s="685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498"/>
      <c r="U5" s="687" t="s">
        <v>1061</v>
      </c>
      <c r="V5" s="688"/>
      <c r="W5" s="688"/>
      <c r="X5" s="688"/>
      <c r="Y5" s="688"/>
      <c r="Z5" s="688"/>
      <c r="AA5" s="688"/>
      <c r="AB5" s="688"/>
      <c r="AC5" s="688"/>
      <c r="AD5" s="688"/>
      <c r="AE5" s="688"/>
    </row>
    <row r="6" spans="1:31" ht="129.75" customHeight="1">
      <c r="A6" s="678"/>
      <c r="B6" s="681"/>
      <c r="C6" s="683"/>
      <c r="D6" s="680" t="s">
        <v>6</v>
      </c>
      <c r="E6" s="689" t="s">
        <v>5</v>
      </c>
      <c r="F6" s="689"/>
      <c r="G6" s="689"/>
      <c r="H6" s="689"/>
      <c r="I6" s="689"/>
      <c r="J6" s="689"/>
      <c r="K6" s="687" t="s">
        <v>7</v>
      </c>
      <c r="L6" s="687"/>
      <c r="M6" s="663" t="s">
        <v>8</v>
      </c>
      <c r="N6" s="664"/>
      <c r="O6" s="663" t="s">
        <v>9</v>
      </c>
      <c r="P6" s="664"/>
      <c r="Q6" s="663" t="s">
        <v>10</v>
      </c>
      <c r="R6" s="664"/>
      <c r="S6" s="663" t="s">
        <v>11</v>
      </c>
      <c r="T6" s="664"/>
      <c r="U6" s="356"/>
      <c r="V6" s="663" t="s">
        <v>976</v>
      </c>
      <c r="W6" s="667"/>
      <c r="X6" s="667"/>
      <c r="Y6" s="667"/>
      <c r="Z6" s="667"/>
      <c r="AA6" s="667"/>
      <c r="AB6" s="667"/>
      <c r="AC6" s="663" t="s">
        <v>985</v>
      </c>
      <c r="AD6" s="663" t="s">
        <v>984</v>
      </c>
      <c r="AE6" s="680" t="s">
        <v>986</v>
      </c>
    </row>
    <row r="7" spans="1:31" ht="25.5" customHeight="1">
      <c r="A7" s="678"/>
      <c r="B7" s="681"/>
      <c r="C7" s="684"/>
      <c r="D7" s="684"/>
      <c r="E7" s="357" t="s">
        <v>16</v>
      </c>
      <c r="F7" s="357" t="s">
        <v>17</v>
      </c>
      <c r="G7" s="357" t="s">
        <v>18</v>
      </c>
      <c r="H7" s="358" t="s">
        <v>19</v>
      </c>
      <c r="I7" s="345" t="s">
        <v>20</v>
      </c>
      <c r="J7" s="345" t="s">
        <v>509</v>
      </c>
      <c r="K7" s="687"/>
      <c r="L7" s="687"/>
      <c r="M7" s="665"/>
      <c r="N7" s="666"/>
      <c r="O7" s="665"/>
      <c r="P7" s="666"/>
      <c r="Q7" s="665"/>
      <c r="R7" s="666"/>
      <c r="S7" s="665"/>
      <c r="T7" s="666"/>
      <c r="U7" s="359"/>
      <c r="V7" s="345" t="s">
        <v>977</v>
      </c>
      <c r="W7" s="345" t="s">
        <v>978</v>
      </c>
      <c r="X7" s="345" t="s">
        <v>979</v>
      </c>
      <c r="Y7" s="345" t="s">
        <v>980</v>
      </c>
      <c r="Z7" s="345" t="s">
        <v>981</v>
      </c>
      <c r="AA7" s="345" t="s">
        <v>982</v>
      </c>
      <c r="AB7" s="345" t="s">
        <v>983</v>
      </c>
      <c r="AC7" s="691"/>
      <c r="AD7" s="691"/>
      <c r="AE7" s="679"/>
    </row>
    <row r="8" spans="1:31" ht="34.5" customHeight="1">
      <c r="A8" s="679"/>
      <c r="B8" s="682"/>
      <c r="C8" s="360" t="s">
        <v>21</v>
      </c>
      <c r="D8" s="360" t="s">
        <v>21</v>
      </c>
      <c r="E8" s="360" t="s">
        <v>21</v>
      </c>
      <c r="F8" s="360" t="s">
        <v>21</v>
      </c>
      <c r="G8" s="360" t="s">
        <v>21</v>
      </c>
      <c r="H8" s="360" t="s">
        <v>21</v>
      </c>
      <c r="I8" s="360" t="s">
        <v>21</v>
      </c>
      <c r="J8" s="360"/>
      <c r="K8" s="361" t="s">
        <v>22</v>
      </c>
      <c r="L8" s="360" t="s">
        <v>21</v>
      </c>
      <c r="M8" s="360" t="s">
        <v>23</v>
      </c>
      <c r="N8" s="360" t="s">
        <v>21</v>
      </c>
      <c r="O8" s="360" t="s">
        <v>23</v>
      </c>
      <c r="P8" s="360" t="s">
        <v>21</v>
      </c>
      <c r="Q8" s="360" t="s">
        <v>23</v>
      </c>
      <c r="R8" s="360" t="s">
        <v>21</v>
      </c>
      <c r="S8" s="360" t="s">
        <v>24</v>
      </c>
      <c r="T8" s="360" t="s">
        <v>21</v>
      </c>
      <c r="U8" s="360" t="s">
        <v>22</v>
      </c>
      <c r="V8" s="360" t="s">
        <v>21</v>
      </c>
      <c r="W8" s="360" t="s">
        <v>21</v>
      </c>
      <c r="X8" s="360" t="s">
        <v>21</v>
      </c>
      <c r="Y8" s="360" t="s">
        <v>21</v>
      </c>
      <c r="Z8" s="360" t="s">
        <v>21</v>
      </c>
      <c r="AA8" s="360" t="s">
        <v>21</v>
      </c>
      <c r="AB8" s="360" t="s">
        <v>21</v>
      </c>
      <c r="AC8" s="360" t="s">
        <v>21</v>
      </c>
      <c r="AD8" s="360" t="s">
        <v>21</v>
      </c>
      <c r="AE8" s="360" t="s">
        <v>21</v>
      </c>
    </row>
    <row r="9" spans="1:31" s="364" customFormat="1" ht="15.75">
      <c r="A9" s="362">
        <v>1</v>
      </c>
      <c r="B9" s="363">
        <v>2</v>
      </c>
      <c r="C9" s="362">
        <v>3</v>
      </c>
      <c r="D9" s="363">
        <v>4</v>
      </c>
      <c r="E9" s="362">
        <v>5</v>
      </c>
      <c r="F9" s="363">
        <v>6</v>
      </c>
      <c r="G9" s="362">
        <v>7</v>
      </c>
      <c r="H9" s="363">
        <v>8</v>
      </c>
      <c r="I9" s="362">
        <v>9</v>
      </c>
      <c r="J9" s="363">
        <v>10</v>
      </c>
      <c r="K9" s="362">
        <v>11</v>
      </c>
      <c r="L9" s="363">
        <v>12</v>
      </c>
      <c r="M9" s="362">
        <v>13</v>
      </c>
      <c r="N9" s="363">
        <v>14</v>
      </c>
      <c r="O9" s="362">
        <v>15</v>
      </c>
      <c r="P9" s="363">
        <v>16</v>
      </c>
      <c r="Q9" s="362">
        <v>17</v>
      </c>
      <c r="R9" s="363">
        <v>18</v>
      </c>
      <c r="S9" s="362">
        <v>19</v>
      </c>
      <c r="T9" s="363">
        <v>20</v>
      </c>
      <c r="U9" s="362">
        <v>21</v>
      </c>
      <c r="V9" s="363">
        <v>22</v>
      </c>
      <c r="W9" s="362">
        <v>23</v>
      </c>
      <c r="X9" s="363">
        <v>24</v>
      </c>
      <c r="Y9" s="362">
        <v>25</v>
      </c>
      <c r="Z9" s="363">
        <v>26</v>
      </c>
      <c r="AA9" s="362">
        <v>27</v>
      </c>
      <c r="AB9" s="363">
        <v>28</v>
      </c>
      <c r="AC9" s="362">
        <v>29</v>
      </c>
      <c r="AD9" s="363">
        <v>30</v>
      </c>
      <c r="AE9" s="362">
        <v>31</v>
      </c>
    </row>
    <row r="10" spans="1:32" s="364" customFormat="1" ht="15.75">
      <c r="A10" s="365" t="s">
        <v>25</v>
      </c>
      <c r="B10" s="366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8"/>
      <c r="AF10" s="369"/>
    </row>
    <row r="11" spans="1:32" s="364" customFormat="1" ht="15.75">
      <c r="A11" s="48" t="s">
        <v>108</v>
      </c>
      <c r="B11" s="371" t="s">
        <v>109</v>
      </c>
      <c r="C11" s="194">
        <v>743783</v>
      </c>
      <c r="D11" s="194">
        <v>676907</v>
      </c>
      <c r="E11" s="194"/>
      <c r="F11" s="194"/>
      <c r="G11" s="194"/>
      <c r="H11" s="372">
        <v>676907</v>
      </c>
      <c r="I11" s="194"/>
      <c r="J11" s="194"/>
      <c r="K11" s="194"/>
      <c r="L11" s="194"/>
      <c r="M11" s="194">
        <v>931</v>
      </c>
      <c r="N11" s="194">
        <v>0</v>
      </c>
      <c r="O11" s="194"/>
      <c r="P11" s="194"/>
      <c r="Q11" s="194"/>
      <c r="R11" s="194"/>
      <c r="S11" s="194">
        <v>88.6</v>
      </c>
      <c r="T11" s="373">
        <v>52097</v>
      </c>
      <c r="U11" s="194"/>
      <c r="V11" s="194"/>
      <c r="W11" s="194"/>
      <c r="X11" s="194"/>
      <c r="Y11" s="194"/>
      <c r="Z11" s="194"/>
      <c r="AA11" s="194"/>
      <c r="AB11" s="194"/>
      <c r="AC11" s="374">
        <v>14779</v>
      </c>
      <c r="AD11" s="375">
        <v>14779</v>
      </c>
      <c r="AE11" s="376"/>
      <c r="AF11" s="369"/>
    </row>
    <row r="12" spans="1:32" s="364" customFormat="1" ht="15.75">
      <c r="A12" s="48" t="s">
        <v>110</v>
      </c>
      <c r="B12" s="377" t="s">
        <v>111</v>
      </c>
      <c r="C12" s="378">
        <v>2648707</v>
      </c>
      <c r="D12" s="378">
        <v>864680</v>
      </c>
      <c r="E12" s="372">
        <v>132972</v>
      </c>
      <c r="F12" s="378"/>
      <c r="G12" s="372">
        <v>156633</v>
      </c>
      <c r="H12" s="378">
        <v>575075</v>
      </c>
      <c r="I12" s="378"/>
      <c r="J12" s="378"/>
      <c r="K12" s="378"/>
      <c r="L12" s="378"/>
      <c r="M12" s="378">
        <v>763</v>
      </c>
      <c r="N12" s="373">
        <v>817511</v>
      </c>
      <c r="O12" s="378"/>
      <c r="P12" s="378"/>
      <c r="Q12" s="378">
        <v>570</v>
      </c>
      <c r="R12" s="373">
        <v>906830</v>
      </c>
      <c r="S12" s="378">
        <v>80</v>
      </c>
      <c r="T12" s="373">
        <v>59686</v>
      </c>
      <c r="U12" s="378"/>
      <c r="V12" s="378"/>
      <c r="W12" s="378"/>
      <c r="X12" s="378"/>
      <c r="Y12" s="378"/>
      <c r="Z12" s="378"/>
      <c r="AA12" s="378"/>
      <c r="AB12" s="378"/>
      <c r="AC12" s="379"/>
      <c r="AD12" s="378"/>
      <c r="AE12" s="378"/>
      <c r="AF12" s="369"/>
    </row>
    <row r="13" spans="1:32" s="381" customFormat="1" ht="15.75" customHeight="1">
      <c r="A13" s="692" t="s">
        <v>72</v>
      </c>
      <c r="B13" s="693"/>
      <c r="C13" s="292">
        <v>3392490</v>
      </c>
      <c r="D13" s="292">
        <v>1541587</v>
      </c>
      <c r="E13" s="292">
        <v>132972</v>
      </c>
      <c r="F13" s="292"/>
      <c r="G13" s="292">
        <v>156633</v>
      </c>
      <c r="H13" s="292">
        <v>1251982</v>
      </c>
      <c r="I13" s="292"/>
      <c r="J13" s="292"/>
      <c r="K13" s="292"/>
      <c r="L13" s="292"/>
      <c r="M13" s="292">
        <v>1694</v>
      </c>
      <c r="N13" s="292">
        <v>817511</v>
      </c>
      <c r="O13" s="292"/>
      <c r="P13" s="292"/>
      <c r="Q13" s="292">
        <v>570</v>
      </c>
      <c r="R13" s="292">
        <v>906830</v>
      </c>
      <c r="S13" s="292">
        <v>168.6</v>
      </c>
      <c r="T13" s="292">
        <v>111783</v>
      </c>
      <c r="U13" s="292"/>
      <c r="V13" s="292"/>
      <c r="W13" s="292"/>
      <c r="X13" s="292"/>
      <c r="Y13" s="292"/>
      <c r="Z13" s="292"/>
      <c r="AA13" s="292"/>
      <c r="AB13" s="292"/>
      <c r="AC13" s="292">
        <v>14779</v>
      </c>
      <c r="AD13" s="292">
        <v>14779</v>
      </c>
      <c r="AE13" s="292"/>
      <c r="AF13" s="380"/>
    </row>
    <row r="14" spans="1:32" s="364" customFormat="1" ht="15.75" customHeight="1">
      <c r="A14" s="382" t="s">
        <v>26</v>
      </c>
      <c r="B14" s="383"/>
      <c r="C14" s="384"/>
      <c r="D14" s="384"/>
      <c r="E14" s="384"/>
      <c r="F14" s="384"/>
      <c r="G14" s="384"/>
      <c r="H14" s="384"/>
      <c r="I14" s="384"/>
      <c r="J14" s="384"/>
      <c r="K14" s="383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5"/>
      <c r="AD14" s="384"/>
      <c r="AE14" s="376"/>
      <c r="AF14" s="369"/>
    </row>
    <row r="15" spans="1:32" s="364" customFormat="1" ht="15.75">
      <c r="A15" s="48" t="s">
        <v>112</v>
      </c>
      <c r="B15" s="192" t="s">
        <v>119</v>
      </c>
      <c r="C15" s="194">
        <v>4934122</v>
      </c>
      <c r="D15" s="194">
        <v>2922702</v>
      </c>
      <c r="E15" s="194"/>
      <c r="F15" s="194"/>
      <c r="G15" s="194"/>
      <c r="H15" s="372">
        <v>2922702</v>
      </c>
      <c r="I15" s="194"/>
      <c r="J15" s="194"/>
      <c r="K15" s="386"/>
      <c r="L15" s="194"/>
      <c r="M15" s="194">
        <v>1109</v>
      </c>
      <c r="N15" s="194">
        <v>2011420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387"/>
      <c r="AD15" s="194"/>
      <c r="AE15" s="194"/>
      <c r="AF15" s="369"/>
    </row>
    <row r="16" spans="1:32" s="364" customFormat="1" ht="15.75">
      <c r="A16" s="48" t="s">
        <v>113</v>
      </c>
      <c r="B16" s="190" t="s">
        <v>121</v>
      </c>
      <c r="C16" s="191">
        <v>895900</v>
      </c>
      <c r="D16" s="191"/>
      <c r="E16" s="352"/>
      <c r="F16" s="191"/>
      <c r="G16" s="191"/>
      <c r="H16" s="191"/>
      <c r="I16" s="191"/>
      <c r="J16" s="191"/>
      <c r="K16" s="388"/>
      <c r="L16" s="191"/>
      <c r="M16" s="191">
        <v>578</v>
      </c>
      <c r="N16" s="191">
        <v>895900</v>
      </c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389"/>
      <c r="AD16" s="191"/>
      <c r="AE16" s="191"/>
      <c r="AF16" s="369"/>
    </row>
    <row r="17" spans="1:32" s="364" customFormat="1" ht="15.75">
      <c r="A17" s="48" t="s">
        <v>115</v>
      </c>
      <c r="B17" s="190" t="s">
        <v>945</v>
      </c>
      <c r="C17" s="191">
        <v>252743</v>
      </c>
      <c r="D17" s="191">
        <v>252743</v>
      </c>
      <c r="E17" s="191">
        <v>252743</v>
      </c>
      <c r="F17" s="191"/>
      <c r="G17" s="191"/>
      <c r="H17" s="191"/>
      <c r="I17" s="191"/>
      <c r="J17" s="191"/>
      <c r="K17" s="388"/>
      <c r="L17" s="191"/>
      <c r="M17" s="191"/>
      <c r="N17" s="191"/>
      <c r="O17" s="191"/>
      <c r="P17" s="390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389"/>
      <c r="AD17" s="191"/>
      <c r="AE17" s="191"/>
      <c r="AF17" s="369"/>
    </row>
    <row r="18" spans="1:32" s="364" customFormat="1" ht="15.75">
      <c r="A18" s="48" t="s">
        <v>117</v>
      </c>
      <c r="B18" s="190" t="s">
        <v>946</v>
      </c>
      <c r="C18" s="191">
        <v>192192</v>
      </c>
      <c r="D18" s="191">
        <v>192192</v>
      </c>
      <c r="E18" s="292">
        <v>192192</v>
      </c>
      <c r="F18" s="191"/>
      <c r="G18" s="191"/>
      <c r="H18" s="191"/>
      <c r="I18" s="191"/>
      <c r="J18" s="191"/>
      <c r="K18" s="388"/>
      <c r="L18" s="191"/>
      <c r="M18" s="191"/>
      <c r="N18" s="191"/>
      <c r="O18" s="191"/>
      <c r="P18" s="390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389"/>
      <c r="AD18" s="191"/>
      <c r="AE18" s="191"/>
      <c r="AF18" s="369"/>
    </row>
    <row r="19" spans="1:32" s="364" customFormat="1" ht="15.75">
      <c r="A19" s="48" t="s">
        <v>118</v>
      </c>
      <c r="B19" s="190" t="s">
        <v>126</v>
      </c>
      <c r="C19" s="191">
        <v>1369607</v>
      </c>
      <c r="D19" s="191">
        <v>1369607</v>
      </c>
      <c r="E19" s="191"/>
      <c r="F19" s="191">
        <v>823327</v>
      </c>
      <c r="G19" s="191">
        <v>546280</v>
      </c>
      <c r="H19" s="191"/>
      <c r="I19" s="191"/>
      <c r="J19" s="191"/>
      <c r="K19" s="388"/>
      <c r="L19" s="191"/>
      <c r="M19" s="191"/>
      <c r="N19" s="191"/>
      <c r="O19" s="191"/>
      <c r="P19" s="390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389"/>
      <c r="AD19" s="191"/>
      <c r="AE19" s="191"/>
      <c r="AF19" s="369"/>
    </row>
    <row r="20" spans="1:32" s="364" customFormat="1" ht="15.75">
      <c r="A20" s="48" t="s">
        <v>120</v>
      </c>
      <c r="B20" s="190" t="s">
        <v>947</v>
      </c>
      <c r="C20" s="191">
        <v>371012</v>
      </c>
      <c r="D20" s="191">
        <v>371012</v>
      </c>
      <c r="E20" s="292">
        <v>371012</v>
      </c>
      <c r="F20" s="191"/>
      <c r="G20" s="191"/>
      <c r="H20" s="191"/>
      <c r="I20" s="191"/>
      <c r="J20" s="191"/>
      <c r="K20" s="388"/>
      <c r="L20" s="191"/>
      <c r="M20" s="191"/>
      <c r="N20" s="191"/>
      <c r="O20" s="191"/>
      <c r="P20" s="390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389"/>
      <c r="AD20" s="191"/>
      <c r="AE20" s="191"/>
      <c r="AF20" s="369"/>
    </row>
    <row r="21" spans="1:32" s="364" customFormat="1" ht="15.75">
      <c r="A21" s="48" t="s">
        <v>122</v>
      </c>
      <c r="B21" s="190" t="s">
        <v>128</v>
      </c>
      <c r="C21" s="191">
        <v>1228813</v>
      </c>
      <c r="D21" s="191"/>
      <c r="E21" s="191"/>
      <c r="F21" s="191"/>
      <c r="G21" s="191"/>
      <c r="H21" s="191"/>
      <c r="I21" s="191"/>
      <c r="J21" s="191"/>
      <c r="K21" s="388"/>
      <c r="L21" s="191"/>
      <c r="M21" s="191">
        <v>887.07</v>
      </c>
      <c r="N21" s="191">
        <v>1228813</v>
      </c>
      <c r="O21" s="191"/>
      <c r="P21" s="390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389"/>
      <c r="AD21" s="191"/>
      <c r="AE21" s="191"/>
      <c r="AF21" s="369"/>
    </row>
    <row r="22" spans="1:32" s="364" customFormat="1" ht="15.75">
      <c r="A22" s="48" t="s">
        <v>123</v>
      </c>
      <c r="B22" s="190" t="s">
        <v>130</v>
      </c>
      <c r="C22" s="191">
        <v>3124355</v>
      </c>
      <c r="D22" s="191"/>
      <c r="E22" s="191"/>
      <c r="F22" s="191"/>
      <c r="G22" s="191"/>
      <c r="H22" s="191"/>
      <c r="I22" s="191"/>
      <c r="J22" s="191"/>
      <c r="K22" s="388"/>
      <c r="L22" s="191"/>
      <c r="M22" s="191"/>
      <c r="N22" s="191"/>
      <c r="O22" s="191"/>
      <c r="P22" s="390"/>
      <c r="Q22" s="191">
        <v>5545.32</v>
      </c>
      <c r="R22" s="191">
        <v>3124355</v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389"/>
      <c r="AD22" s="191"/>
      <c r="AE22" s="191"/>
      <c r="AF22" s="369"/>
    </row>
    <row r="23" spans="1:32" s="364" customFormat="1" ht="15.75">
      <c r="A23" s="48" t="s">
        <v>124</v>
      </c>
      <c r="B23" s="190" t="s">
        <v>948</v>
      </c>
      <c r="C23" s="191">
        <v>1785743</v>
      </c>
      <c r="D23" s="191"/>
      <c r="E23" s="191"/>
      <c r="F23" s="191"/>
      <c r="G23" s="191"/>
      <c r="H23" s="191"/>
      <c r="I23" s="191"/>
      <c r="J23" s="191"/>
      <c r="K23" s="388"/>
      <c r="L23" s="191"/>
      <c r="M23" s="191">
        <v>1364.05</v>
      </c>
      <c r="N23" s="191">
        <v>1785743</v>
      </c>
      <c r="O23" s="191"/>
      <c r="P23" s="390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389"/>
      <c r="AD23" s="191"/>
      <c r="AE23" s="191"/>
      <c r="AF23" s="369"/>
    </row>
    <row r="24" spans="1:32" s="364" customFormat="1" ht="15.75">
      <c r="A24" s="48" t="s">
        <v>125</v>
      </c>
      <c r="B24" s="190" t="s">
        <v>132</v>
      </c>
      <c r="C24" s="191">
        <v>1325870</v>
      </c>
      <c r="D24" s="191">
        <v>1325870</v>
      </c>
      <c r="E24" s="191"/>
      <c r="F24" s="191">
        <v>661425</v>
      </c>
      <c r="G24" s="191">
        <v>664445</v>
      </c>
      <c r="H24" s="191"/>
      <c r="I24" s="191"/>
      <c r="J24" s="191"/>
      <c r="K24" s="388"/>
      <c r="L24" s="191"/>
      <c r="M24" s="191"/>
      <c r="N24" s="191"/>
      <c r="O24" s="191"/>
      <c r="P24" s="390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389"/>
      <c r="AD24" s="191"/>
      <c r="AE24" s="191"/>
      <c r="AF24" s="369"/>
    </row>
    <row r="25" spans="1:32" s="364" customFormat="1" ht="15.75">
      <c r="A25" s="48" t="s">
        <v>127</v>
      </c>
      <c r="B25" s="190" t="s">
        <v>949</v>
      </c>
      <c r="C25" s="191">
        <v>135428</v>
      </c>
      <c r="D25" s="191">
        <v>135428</v>
      </c>
      <c r="E25" s="191">
        <v>135428</v>
      </c>
      <c r="F25" s="191"/>
      <c r="G25" s="191"/>
      <c r="H25" s="191"/>
      <c r="I25" s="191"/>
      <c r="J25" s="191"/>
      <c r="K25" s="388"/>
      <c r="L25" s="191"/>
      <c r="M25" s="191"/>
      <c r="N25" s="191"/>
      <c r="O25" s="191"/>
      <c r="P25" s="390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389"/>
      <c r="AD25" s="191"/>
      <c r="AE25" s="191"/>
      <c r="AF25" s="369"/>
    </row>
    <row r="26" spans="1:32" s="364" customFormat="1" ht="15.75">
      <c r="A26" s="48" t="s">
        <v>129</v>
      </c>
      <c r="B26" s="190" t="s">
        <v>134</v>
      </c>
      <c r="C26" s="191">
        <v>1431578</v>
      </c>
      <c r="D26" s="191"/>
      <c r="E26" s="191"/>
      <c r="F26" s="191"/>
      <c r="G26" s="191"/>
      <c r="H26" s="191"/>
      <c r="I26" s="191"/>
      <c r="J26" s="191"/>
      <c r="K26" s="388"/>
      <c r="L26" s="191"/>
      <c r="M26" s="191">
        <v>714</v>
      </c>
      <c r="N26" s="191">
        <v>1431578</v>
      </c>
      <c r="O26" s="191"/>
      <c r="P26" s="390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389"/>
      <c r="AD26" s="191"/>
      <c r="AE26" s="191"/>
      <c r="AF26" s="369"/>
    </row>
    <row r="27" spans="1:32" s="364" customFormat="1" ht="15.75">
      <c r="A27" s="48" t="s">
        <v>131</v>
      </c>
      <c r="B27" s="190" t="s">
        <v>136</v>
      </c>
      <c r="C27" s="191">
        <v>1970652</v>
      </c>
      <c r="D27" s="191"/>
      <c r="E27" s="191"/>
      <c r="F27" s="191"/>
      <c r="G27" s="191"/>
      <c r="H27" s="191"/>
      <c r="I27" s="191"/>
      <c r="J27" s="191"/>
      <c r="K27" s="388"/>
      <c r="L27" s="191"/>
      <c r="M27" s="191">
        <v>1334</v>
      </c>
      <c r="N27" s="191">
        <v>1970652</v>
      </c>
      <c r="O27" s="191"/>
      <c r="P27" s="390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389"/>
      <c r="AD27" s="191"/>
      <c r="AE27" s="191"/>
      <c r="AF27" s="369"/>
    </row>
    <row r="28" spans="1:32" s="364" customFormat="1" ht="15.75">
      <c r="A28" s="48" t="s">
        <v>133</v>
      </c>
      <c r="B28" s="190" t="s">
        <v>950</v>
      </c>
      <c r="C28" s="191">
        <v>367955</v>
      </c>
      <c r="D28" s="191">
        <v>367955</v>
      </c>
      <c r="E28" s="191">
        <v>367955</v>
      </c>
      <c r="F28" s="191"/>
      <c r="G28" s="191"/>
      <c r="H28" s="191"/>
      <c r="I28" s="191"/>
      <c r="J28" s="191"/>
      <c r="K28" s="388"/>
      <c r="L28" s="191"/>
      <c r="M28" s="191"/>
      <c r="N28" s="191"/>
      <c r="O28" s="191"/>
      <c r="P28" s="390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389"/>
      <c r="AD28" s="191"/>
      <c r="AE28" s="191"/>
      <c r="AF28" s="369"/>
    </row>
    <row r="29" spans="1:32" s="364" customFormat="1" ht="15.75">
      <c r="A29" s="48" t="s">
        <v>135</v>
      </c>
      <c r="B29" s="190" t="s">
        <v>142</v>
      </c>
      <c r="C29" s="191">
        <v>374572</v>
      </c>
      <c r="D29" s="191">
        <v>374572</v>
      </c>
      <c r="E29" s="191">
        <v>374572</v>
      </c>
      <c r="F29" s="191"/>
      <c r="G29" s="191"/>
      <c r="H29" s="191"/>
      <c r="I29" s="191"/>
      <c r="J29" s="191"/>
      <c r="K29" s="388"/>
      <c r="L29" s="191"/>
      <c r="M29" s="191"/>
      <c r="N29" s="191"/>
      <c r="O29" s="191"/>
      <c r="P29" s="390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389"/>
      <c r="AD29" s="191"/>
      <c r="AE29" s="191"/>
      <c r="AF29" s="369"/>
    </row>
    <row r="30" spans="1:32" s="364" customFormat="1" ht="15.75">
      <c r="A30" s="48" t="s">
        <v>137</v>
      </c>
      <c r="B30" s="190" t="s">
        <v>144</v>
      </c>
      <c r="C30" s="191">
        <v>1976124</v>
      </c>
      <c r="D30" s="191"/>
      <c r="E30" s="191"/>
      <c r="F30" s="191"/>
      <c r="G30" s="191"/>
      <c r="H30" s="191"/>
      <c r="I30" s="191"/>
      <c r="J30" s="191"/>
      <c r="K30" s="388"/>
      <c r="L30" s="191"/>
      <c r="M30" s="191">
        <v>1098.9</v>
      </c>
      <c r="N30" s="191">
        <v>1976124</v>
      </c>
      <c r="O30" s="191"/>
      <c r="P30" s="390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389"/>
      <c r="AD30" s="191"/>
      <c r="AE30" s="191"/>
      <c r="AF30" s="369"/>
    </row>
    <row r="31" spans="1:32" s="364" customFormat="1" ht="15.75">
      <c r="A31" s="48" t="s">
        <v>138</v>
      </c>
      <c r="B31" s="190" t="s">
        <v>146</v>
      </c>
      <c r="C31" s="191">
        <v>2180678</v>
      </c>
      <c r="D31" s="191"/>
      <c r="E31" s="191"/>
      <c r="F31" s="191"/>
      <c r="G31" s="191"/>
      <c r="H31" s="191"/>
      <c r="I31" s="191"/>
      <c r="J31" s="191"/>
      <c r="K31" s="388"/>
      <c r="L31" s="191"/>
      <c r="M31" s="191">
        <v>1360</v>
      </c>
      <c r="N31" s="191">
        <v>2180678</v>
      </c>
      <c r="O31" s="191"/>
      <c r="P31" s="390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389"/>
      <c r="AD31" s="191"/>
      <c r="AE31" s="191"/>
      <c r="AF31" s="369"/>
    </row>
    <row r="32" spans="1:32" s="364" customFormat="1" ht="15.75">
      <c r="A32" s="48" t="s">
        <v>139</v>
      </c>
      <c r="B32" s="190" t="s">
        <v>114</v>
      </c>
      <c r="C32" s="191">
        <v>1292700</v>
      </c>
      <c r="D32" s="191"/>
      <c r="E32" s="191"/>
      <c r="F32" s="191"/>
      <c r="G32" s="191"/>
      <c r="H32" s="191"/>
      <c r="I32" s="191"/>
      <c r="J32" s="191"/>
      <c r="K32" s="388"/>
      <c r="L32" s="191"/>
      <c r="M32" s="191">
        <v>760</v>
      </c>
      <c r="N32" s="191">
        <v>1292700</v>
      </c>
      <c r="O32" s="191"/>
      <c r="P32" s="390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389"/>
      <c r="AD32" s="191"/>
      <c r="AE32" s="191"/>
      <c r="AF32" s="369"/>
    </row>
    <row r="33" spans="1:32" s="364" customFormat="1" ht="15.75">
      <c r="A33" s="48" t="s">
        <v>140</v>
      </c>
      <c r="B33" s="190" t="s">
        <v>116</v>
      </c>
      <c r="C33" s="191">
        <v>4419276</v>
      </c>
      <c r="D33" s="191">
        <v>472494</v>
      </c>
      <c r="E33" s="191"/>
      <c r="F33" s="292">
        <v>222211</v>
      </c>
      <c r="G33" s="191">
        <v>250283</v>
      </c>
      <c r="H33" s="191"/>
      <c r="I33" s="191"/>
      <c r="J33" s="191"/>
      <c r="K33" s="388"/>
      <c r="L33" s="191"/>
      <c r="M33" s="191">
        <v>1172</v>
      </c>
      <c r="N33" s="191">
        <v>1934381</v>
      </c>
      <c r="O33" s="191"/>
      <c r="P33" s="390"/>
      <c r="Q33" s="191">
        <v>4060.32</v>
      </c>
      <c r="R33" s="191">
        <v>2012401</v>
      </c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389"/>
      <c r="AD33" s="191"/>
      <c r="AE33" s="191"/>
      <c r="AF33" s="369"/>
    </row>
    <row r="34" spans="1:32" s="364" customFormat="1" ht="15.75">
      <c r="A34" s="48" t="s">
        <v>141</v>
      </c>
      <c r="B34" s="190" t="s">
        <v>951</v>
      </c>
      <c r="C34" s="191">
        <v>1318954</v>
      </c>
      <c r="D34" s="191"/>
      <c r="E34" s="191"/>
      <c r="F34" s="191"/>
      <c r="G34" s="191"/>
      <c r="H34" s="191"/>
      <c r="I34" s="191"/>
      <c r="J34" s="191"/>
      <c r="K34" s="388"/>
      <c r="L34" s="191"/>
      <c r="M34" s="191">
        <v>1103</v>
      </c>
      <c r="N34" s="191">
        <v>1318954</v>
      </c>
      <c r="O34" s="191"/>
      <c r="P34" s="390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389"/>
      <c r="AD34" s="191"/>
      <c r="AE34" s="191"/>
      <c r="AF34" s="369"/>
    </row>
    <row r="35" spans="1:32" s="364" customFormat="1" ht="15.75">
      <c r="A35" s="48" t="s">
        <v>143</v>
      </c>
      <c r="B35" s="190" t="s">
        <v>952</v>
      </c>
      <c r="C35" s="191">
        <v>1032252</v>
      </c>
      <c r="D35" s="191"/>
      <c r="E35" s="191"/>
      <c r="F35" s="191"/>
      <c r="G35" s="191"/>
      <c r="H35" s="191"/>
      <c r="I35" s="191"/>
      <c r="J35" s="191"/>
      <c r="K35" s="388"/>
      <c r="L35" s="191"/>
      <c r="M35" s="191">
        <v>577.5</v>
      </c>
      <c r="N35" s="191">
        <v>1032252</v>
      </c>
      <c r="O35" s="191"/>
      <c r="P35" s="390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389"/>
      <c r="AD35" s="191"/>
      <c r="AE35" s="191"/>
      <c r="AF35" s="369"/>
    </row>
    <row r="36" spans="1:32" s="364" customFormat="1" ht="15.75">
      <c r="A36" s="48" t="s">
        <v>145</v>
      </c>
      <c r="B36" s="190" t="s">
        <v>953</v>
      </c>
      <c r="C36" s="191">
        <v>174379</v>
      </c>
      <c r="D36" s="191">
        <v>174379</v>
      </c>
      <c r="E36" s="292">
        <v>174379</v>
      </c>
      <c r="F36" s="191"/>
      <c r="G36" s="191"/>
      <c r="H36" s="191"/>
      <c r="I36" s="191"/>
      <c r="J36" s="191"/>
      <c r="K36" s="388"/>
      <c r="L36" s="191"/>
      <c r="M36" s="191"/>
      <c r="N36" s="191"/>
      <c r="O36" s="191"/>
      <c r="P36" s="390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389"/>
      <c r="AD36" s="191"/>
      <c r="AE36" s="191"/>
      <c r="AF36" s="369"/>
    </row>
    <row r="37" spans="1:32" s="364" customFormat="1" ht="15.75">
      <c r="A37" s="48" t="s">
        <v>147</v>
      </c>
      <c r="B37" s="391" t="s">
        <v>988</v>
      </c>
      <c r="C37" s="191">
        <v>3276726</v>
      </c>
      <c r="D37" s="191">
        <v>3276726</v>
      </c>
      <c r="E37" s="378"/>
      <c r="F37" s="378"/>
      <c r="G37" s="378"/>
      <c r="H37" s="191">
        <v>3276726</v>
      </c>
      <c r="I37" s="378"/>
      <c r="J37" s="378"/>
      <c r="K37" s="392"/>
      <c r="L37" s="378"/>
      <c r="M37" s="378"/>
      <c r="N37" s="378"/>
      <c r="O37" s="378"/>
      <c r="P37" s="393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9"/>
      <c r="AD37" s="378"/>
      <c r="AE37" s="378"/>
      <c r="AF37" s="369"/>
    </row>
    <row r="38" spans="1:32" s="364" customFormat="1" ht="15.75">
      <c r="A38" s="48" t="s">
        <v>149</v>
      </c>
      <c r="B38" s="391" t="s">
        <v>992</v>
      </c>
      <c r="C38" s="191">
        <v>1021359</v>
      </c>
      <c r="D38" s="191"/>
      <c r="E38" s="378"/>
      <c r="F38" s="378"/>
      <c r="G38" s="378"/>
      <c r="H38" s="378"/>
      <c r="I38" s="378"/>
      <c r="J38" s="378"/>
      <c r="K38" s="392"/>
      <c r="L38" s="378"/>
      <c r="M38" s="378">
        <v>1014.8</v>
      </c>
      <c r="N38" s="378">
        <v>1021359</v>
      </c>
      <c r="O38" s="378"/>
      <c r="P38" s="393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9"/>
      <c r="AD38" s="378"/>
      <c r="AE38" s="378"/>
      <c r="AF38" s="369"/>
    </row>
    <row r="39" spans="1:32" s="364" customFormat="1" ht="15.75">
      <c r="A39" s="48" t="s">
        <v>151</v>
      </c>
      <c r="B39" s="394" t="s">
        <v>993</v>
      </c>
      <c r="C39" s="191">
        <v>571295</v>
      </c>
      <c r="D39" s="191">
        <v>571295</v>
      </c>
      <c r="E39" s="378">
        <v>571295</v>
      </c>
      <c r="F39" s="378"/>
      <c r="G39" s="378"/>
      <c r="H39" s="378"/>
      <c r="I39" s="378"/>
      <c r="J39" s="378"/>
      <c r="K39" s="392"/>
      <c r="L39" s="378"/>
      <c r="M39" s="378"/>
      <c r="N39" s="378"/>
      <c r="O39" s="378"/>
      <c r="P39" s="393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9"/>
      <c r="AD39" s="378"/>
      <c r="AE39" s="378"/>
      <c r="AF39" s="369"/>
    </row>
    <row r="40" spans="1:32" s="364" customFormat="1" ht="15.75">
      <c r="A40" s="48" t="s">
        <v>153</v>
      </c>
      <c r="B40" s="394" t="s">
        <v>994</v>
      </c>
      <c r="C40" s="191">
        <v>1005746</v>
      </c>
      <c r="D40" s="191">
        <v>1005746</v>
      </c>
      <c r="E40" s="378">
        <v>430618</v>
      </c>
      <c r="F40" s="378">
        <v>369458</v>
      </c>
      <c r="G40" s="378">
        <v>205670</v>
      </c>
      <c r="H40" s="378"/>
      <c r="I40" s="378"/>
      <c r="J40" s="378"/>
      <c r="K40" s="392"/>
      <c r="L40" s="378"/>
      <c r="M40" s="378"/>
      <c r="N40" s="378"/>
      <c r="O40" s="378"/>
      <c r="P40" s="393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9"/>
      <c r="AD40" s="378"/>
      <c r="AE40" s="378"/>
      <c r="AF40" s="369"/>
    </row>
    <row r="41" spans="1:32" s="364" customFormat="1" ht="15.75">
      <c r="A41" s="48" t="s">
        <v>155</v>
      </c>
      <c r="B41" s="394" t="s">
        <v>995</v>
      </c>
      <c r="C41" s="191">
        <v>538984</v>
      </c>
      <c r="D41" s="191">
        <v>538984</v>
      </c>
      <c r="E41" s="378"/>
      <c r="F41" s="378">
        <v>353506</v>
      </c>
      <c r="G41" s="378">
        <v>185478</v>
      </c>
      <c r="H41" s="378"/>
      <c r="I41" s="378"/>
      <c r="J41" s="378"/>
      <c r="K41" s="392"/>
      <c r="L41" s="378"/>
      <c r="M41" s="378"/>
      <c r="N41" s="378"/>
      <c r="O41" s="378"/>
      <c r="P41" s="393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9"/>
      <c r="AD41" s="378"/>
      <c r="AE41" s="378"/>
      <c r="AF41" s="369"/>
    </row>
    <row r="42" spans="1:32" s="364" customFormat="1" ht="15.75">
      <c r="A42" s="48" t="s">
        <v>157</v>
      </c>
      <c r="B42" s="394" t="s">
        <v>996</v>
      </c>
      <c r="C42" s="191">
        <v>682610</v>
      </c>
      <c r="D42" s="191">
        <v>682610</v>
      </c>
      <c r="E42" s="378">
        <v>682610</v>
      </c>
      <c r="F42" s="378"/>
      <c r="G42" s="378"/>
      <c r="H42" s="378"/>
      <c r="I42" s="378"/>
      <c r="J42" s="378"/>
      <c r="K42" s="392"/>
      <c r="L42" s="378"/>
      <c r="M42" s="378"/>
      <c r="N42" s="378"/>
      <c r="O42" s="378"/>
      <c r="P42" s="393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9"/>
      <c r="AD42" s="378"/>
      <c r="AE42" s="378"/>
      <c r="AF42" s="369"/>
    </row>
    <row r="43" spans="1:32" s="381" customFormat="1" ht="15.75">
      <c r="A43" s="694" t="s">
        <v>73</v>
      </c>
      <c r="B43" s="694"/>
      <c r="C43" s="292">
        <v>39251625</v>
      </c>
      <c r="D43" s="292">
        <v>14034315</v>
      </c>
      <c r="E43" s="292">
        <v>3552804</v>
      </c>
      <c r="F43" s="292">
        <v>2429927</v>
      </c>
      <c r="G43" s="292">
        <v>1852156</v>
      </c>
      <c r="H43" s="292">
        <v>6199428</v>
      </c>
      <c r="I43" s="292"/>
      <c r="J43" s="292"/>
      <c r="K43" s="292"/>
      <c r="L43" s="292"/>
      <c r="M43" s="292">
        <v>13072.32</v>
      </c>
      <c r="N43" s="292">
        <v>20080554</v>
      </c>
      <c r="O43" s="292"/>
      <c r="P43" s="292"/>
      <c r="Q43" s="292">
        <v>9605.64</v>
      </c>
      <c r="R43" s="292">
        <v>5136756</v>
      </c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380"/>
    </row>
    <row r="44" spans="1:32" s="364" customFormat="1" ht="15.75">
      <c r="A44" s="382" t="s">
        <v>27</v>
      </c>
      <c r="B44" s="383"/>
      <c r="C44" s="384"/>
      <c r="D44" s="384"/>
      <c r="E44" s="384"/>
      <c r="F44" s="384"/>
      <c r="G44" s="384"/>
      <c r="H44" s="384"/>
      <c r="I44" s="384"/>
      <c r="J44" s="384"/>
      <c r="K44" s="383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5"/>
      <c r="AD44" s="384"/>
      <c r="AE44" s="376"/>
      <c r="AF44" s="369"/>
    </row>
    <row r="45" spans="1:32" s="364" customFormat="1" ht="15.75">
      <c r="A45" s="48" t="s">
        <v>159</v>
      </c>
      <c r="B45" s="395" t="s">
        <v>148</v>
      </c>
      <c r="C45" s="191">
        <v>1014311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>
        <v>640</v>
      </c>
      <c r="N45" s="194">
        <v>886342</v>
      </c>
      <c r="O45" s="194"/>
      <c r="P45" s="194"/>
      <c r="Q45" s="194"/>
      <c r="R45" s="194"/>
      <c r="S45" s="194">
        <v>75</v>
      </c>
      <c r="T45" s="194">
        <v>88572</v>
      </c>
      <c r="U45" s="194"/>
      <c r="V45" s="194">
        <v>39397</v>
      </c>
      <c r="W45" s="194"/>
      <c r="X45" s="194"/>
      <c r="Y45" s="194"/>
      <c r="Z45" s="194"/>
      <c r="AA45" s="194"/>
      <c r="AB45" s="194"/>
      <c r="AC45" s="387"/>
      <c r="AD45" s="194"/>
      <c r="AE45" s="194"/>
      <c r="AF45" s="369"/>
    </row>
    <row r="46" spans="1:32" s="364" customFormat="1" ht="15.75">
      <c r="A46" s="48" t="s">
        <v>161</v>
      </c>
      <c r="B46" s="396" t="s">
        <v>150</v>
      </c>
      <c r="C46" s="191">
        <v>951700</v>
      </c>
      <c r="D46" s="378"/>
      <c r="E46" s="378"/>
      <c r="F46" s="378"/>
      <c r="G46" s="378"/>
      <c r="H46" s="378"/>
      <c r="I46" s="378"/>
      <c r="J46" s="378"/>
      <c r="K46" s="378"/>
      <c r="L46" s="378"/>
      <c r="M46" s="378">
        <v>640</v>
      </c>
      <c r="N46" s="378">
        <v>822758</v>
      </c>
      <c r="O46" s="378"/>
      <c r="P46" s="378"/>
      <c r="Q46" s="378"/>
      <c r="R46" s="378"/>
      <c r="S46" s="378">
        <v>74</v>
      </c>
      <c r="T46" s="378">
        <v>89545</v>
      </c>
      <c r="U46" s="378"/>
      <c r="V46" s="378">
        <v>39397</v>
      </c>
      <c r="W46" s="378"/>
      <c r="X46" s="378"/>
      <c r="Y46" s="378"/>
      <c r="Z46" s="378"/>
      <c r="AA46" s="378"/>
      <c r="AB46" s="378"/>
      <c r="AC46" s="379"/>
      <c r="AD46" s="378"/>
      <c r="AE46" s="378"/>
      <c r="AF46" s="369"/>
    </row>
    <row r="47" spans="1:32" s="381" customFormat="1" ht="15.75">
      <c r="A47" s="657" t="s">
        <v>74</v>
      </c>
      <c r="B47" s="657"/>
      <c r="C47" s="292">
        <v>1966011</v>
      </c>
      <c r="D47" s="292"/>
      <c r="E47" s="292"/>
      <c r="F47" s="292"/>
      <c r="G47" s="292"/>
      <c r="H47" s="292"/>
      <c r="I47" s="292"/>
      <c r="J47" s="292"/>
      <c r="K47" s="292"/>
      <c r="L47" s="292"/>
      <c r="M47" s="292">
        <v>1280</v>
      </c>
      <c r="N47" s="292">
        <v>1709100</v>
      </c>
      <c r="O47" s="292"/>
      <c r="P47" s="292"/>
      <c r="Q47" s="292"/>
      <c r="R47" s="292"/>
      <c r="S47" s="292">
        <v>149</v>
      </c>
      <c r="T47" s="292">
        <v>178117</v>
      </c>
      <c r="U47" s="292"/>
      <c r="V47" s="292">
        <v>78794</v>
      </c>
      <c r="W47" s="292"/>
      <c r="X47" s="292"/>
      <c r="Y47" s="292"/>
      <c r="Z47" s="292"/>
      <c r="AA47" s="292"/>
      <c r="AB47" s="292"/>
      <c r="AC47" s="397"/>
      <c r="AD47" s="292"/>
      <c r="AE47" s="292"/>
      <c r="AF47" s="380"/>
    </row>
    <row r="48" spans="1:32" s="364" customFormat="1" ht="15.75">
      <c r="A48" s="398" t="s">
        <v>28</v>
      </c>
      <c r="B48" s="383"/>
      <c r="C48" s="384"/>
      <c r="D48" s="384"/>
      <c r="E48" s="384"/>
      <c r="F48" s="384"/>
      <c r="G48" s="384"/>
      <c r="H48" s="384"/>
      <c r="I48" s="384"/>
      <c r="J48" s="384"/>
      <c r="K48" s="383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5"/>
      <c r="AD48" s="384"/>
      <c r="AE48" s="376"/>
      <c r="AF48" s="369"/>
    </row>
    <row r="49" spans="1:32" s="364" customFormat="1" ht="15.75">
      <c r="A49" s="48" t="s">
        <v>163</v>
      </c>
      <c r="B49" s="399" t="s">
        <v>152</v>
      </c>
      <c r="C49" s="191">
        <v>1143879</v>
      </c>
      <c r="D49" s="194"/>
      <c r="E49" s="194"/>
      <c r="F49" s="370"/>
      <c r="G49" s="370"/>
      <c r="H49" s="370"/>
      <c r="I49" s="370"/>
      <c r="J49" s="194"/>
      <c r="K49" s="194"/>
      <c r="L49" s="194"/>
      <c r="M49" s="194"/>
      <c r="N49" s="194"/>
      <c r="O49" s="194"/>
      <c r="P49" s="194"/>
      <c r="Q49" s="400">
        <v>1112</v>
      </c>
      <c r="R49" s="194">
        <v>1143879</v>
      </c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387"/>
      <c r="AD49" s="194"/>
      <c r="AE49" s="194"/>
      <c r="AF49" s="369"/>
    </row>
    <row r="50" spans="1:32" s="364" customFormat="1" ht="15.75">
      <c r="A50" s="48" t="s">
        <v>165</v>
      </c>
      <c r="B50" s="401" t="s">
        <v>154</v>
      </c>
      <c r="C50" s="191">
        <v>2897455</v>
      </c>
      <c r="D50" s="191">
        <v>1753576</v>
      </c>
      <c r="E50" s="191"/>
      <c r="F50" s="292">
        <v>351255</v>
      </c>
      <c r="G50" s="292">
        <v>259621</v>
      </c>
      <c r="H50" s="191">
        <v>997246</v>
      </c>
      <c r="I50" s="292">
        <v>145454</v>
      </c>
      <c r="J50" s="191"/>
      <c r="K50" s="191"/>
      <c r="L50" s="191"/>
      <c r="M50" s="191"/>
      <c r="N50" s="191"/>
      <c r="O50" s="191"/>
      <c r="P50" s="191"/>
      <c r="Q50" s="358">
        <v>1112</v>
      </c>
      <c r="R50" s="191">
        <v>1143879</v>
      </c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389"/>
      <c r="AD50" s="191"/>
      <c r="AE50" s="191"/>
      <c r="AF50" s="369"/>
    </row>
    <row r="51" spans="1:32" s="364" customFormat="1" ht="15.75">
      <c r="A51" s="48" t="s">
        <v>167</v>
      </c>
      <c r="B51" s="401" t="s">
        <v>156</v>
      </c>
      <c r="C51" s="191">
        <v>657031</v>
      </c>
      <c r="D51" s="191"/>
      <c r="E51" s="191"/>
      <c r="F51" s="191"/>
      <c r="G51" s="191"/>
      <c r="H51" s="191"/>
      <c r="I51" s="191"/>
      <c r="J51" s="191"/>
      <c r="K51" s="191"/>
      <c r="L51" s="191"/>
      <c r="M51" s="358">
        <v>530.8</v>
      </c>
      <c r="N51" s="292">
        <v>657031</v>
      </c>
      <c r="O51" s="191"/>
      <c r="P51" s="191"/>
      <c r="Q51" s="358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389"/>
      <c r="AD51" s="191"/>
      <c r="AE51" s="191"/>
      <c r="AF51" s="369"/>
    </row>
    <row r="52" spans="1:32" s="364" customFormat="1" ht="15.75">
      <c r="A52" s="48" t="s">
        <v>168</v>
      </c>
      <c r="B52" s="401" t="s">
        <v>158</v>
      </c>
      <c r="C52" s="191">
        <v>768141</v>
      </c>
      <c r="D52" s="191"/>
      <c r="E52" s="191"/>
      <c r="F52" s="191"/>
      <c r="G52" s="191"/>
      <c r="H52" s="191"/>
      <c r="I52" s="191"/>
      <c r="J52" s="191"/>
      <c r="K52" s="191"/>
      <c r="L52" s="191"/>
      <c r="M52" s="358">
        <v>534.7</v>
      </c>
      <c r="N52" s="292">
        <v>768141</v>
      </c>
      <c r="O52" s="191"/>
      <c r="P52" s="191"/>
      <c r="Q52" s="358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389"/>
      <c r="AD52" s="191"/>
      <c r="AE52" s="191"/>
      <c r="AF52" s="369"/>
    </row>
    <row r="53" spans="1:32" s="364" customFormat="1" ht="15.75">
      <c r="A53" s="48" t="s">
        <v>1028</v>
      </c>
      <c r="B53" s="401" t="s">
        <v>160</v>
      </c>
      <c r="C53" s="191">
        <v>738735</v>
      </c>
      <c r="D53" s="191"/>
      <c r="E53" s="191"/>
      <c r="F53" s="191"/>
      <c r="G53" s="191"/>
      <c r="H53" s="191"/>
      <c r="I53" s="191"/>
      <c r="J53" s="191"/>
      <c r="K53" s="191"/>
      <c r="L53" s="191"/>
      <c r="M53" s="358">
        <v>530.8</v>
      </c>
      <c r="N53" s="292">
        <v>738735</v>
      </c>
      <c r="O53" s="191"/>
      <c r="P53" s="191"/>
      <c r="Q53" s="358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389"/>
      <c r="AD53" s="191"/>
      <c r="AE53" s="191"/>
      <c r="AF53" s="369"/>
    </row>
    <row r="54" spans="1:32" s="364" customFormat="1" ht="15.75">
      <c r="A54" s="48" t="s">
        <v>171</v>
      </c>
      <c r="B54" s="401" t="s">
        <v>162</v>
      </c>
      <c r="C54" s="191">
        <v>1523108</v>
      </c>
      <c r="D54" s="191"/>
      <c r="E54" s="191"/>
      <c r="F54" s="191"/>
      <c r="G54" s="191"/>
      <c r="H54" s="191"/>
      <c r="I54" s="191"/>
      <c r="J54" s="191"/>
      <c r="K54" s="191"/>
      <c r="L54" s="191"/>
      <c r="M54" s="358">
        <v>1373</v>
      </c>
      <c r="N54" s="292">
        <v>1523108</v>
      </c>
      <c r="O54" s="191"/>
      <c r="P54" s="191"/>
      <c r="Q54" s="358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389"/>
      <c r="AD54" s="191"/>
      <c r="AE54" s="191"/>
      <c r="AF54" s="369"/>
    </row>
    <row r="55" spans="1:32" s="364" customFormat="1" ht="15.75">
      <c r="A55" s="48" t="s">
        <v>173</v>
      </c>
      <c r="B55" s="401" t="s">
        <v>164</v>
      </c>
      <c r="C55" s="191">
        <v>1470045</v>
      </c>
      <c r="D55" s="191"/>
      <c r="E55" s="191"/>
      <c r="F55" s="191"/>
      <c r="G55" s="191"/>
      <c r="H55" s="191"/>
      <c r="I55" s="191"/>
      <c r="J55" s="191"/>
      <c r="K55" s="191"/>
      <c r="L55" s="191"/>
      <c r="M55" s="358">
        <v>1320</v>
      </c>
      <c r="N55" s="292">
        <v>1470045</v>
      </c>
      <c r="O55" s="191"/>
      <c r="P55" s="191"/>
      <c r="Q55" s="358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389"/>
      <c r="AD55" s="191"/>
      <c r="AE55" s="191"/>
      <c r="AF55" s="369"/>
    </row>
    <row r="56" spans="1:32" s="364" customFormat="1" ht="15.75">
      <c r="A56" s="48" t="s">
        <v>175</v>
      </c>
      <c r="B56" s="401" t="s">
        <v>166</v>
      </c>
      <c r="C56" s="191">
        <v>1617486</v>
      </c>
      <c r="D56" s="191">
        <v>560569</v>
      </c>
      <c r="E56" s="191"/>
      <c r="F56" s="191"/>
      <c r="G56" s="191"/>
      <c r="H56" s="191">
        <v>560569</v>
      </c>
      <c r="I56" s="191"/>
      <c r="J56" s="191"/>
      <c r="K56" s="191"/>
      <c r="L56" s="191"/>
      <c r="M56" s="358">
        <v>768</v>
      </c>
      <c r="N56" s="292">
        <v>568675</v>
      </c>
      <c r="O56" s="191"/>
      <c r="P56" s="191"/>
      <c r="Q56" s="358">
        <v>473</v>
      </c>
      <c r="R56" s="191">
        <v>488242</v>
      </c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389"/>
      <c r="AD56" s="191"/>
      <c r="AE56" s="191"/>
      <c r="AF56" s="369"/>
    </row>
    <row r="57" spans="1:32" s="364" customFormat="1" ht="15.75">
      <c r="A57" s="48" t="s">
        <v>177</v>
      </c>
      <c r="B57" s="401" t="s">
        <v>169</v>
      </c>
      <c r="C57" s="191">
        <v>1446193</v>
      </c>
      <c r="D57" s="191">
        <v>701645</v>
      </c>
      <c r="E57" s="191"/>
      <c r="F57" s="191"/>
      <c r="G57" s="191"/>
      <c r="H57" s="292">
        <v>701645</v>
      </c>
      <c r="I57" s="191"/>
      <c r="J57" s="191"/>
      <c r="K57" s="191"/>
      <c r="L57" s="191"/>
      <c r="M57" s="358">
        <v>619</v>
      </c>
      <c r="N57" s="292">
        <v>744548</v>
      </c>
      <c r="O57" s="191"/>
      <c r="P57" s="191"/>
      <c r="Q57" s="358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389"/>
      <c r="AD57" s="191"/>
      <c r="AE57" s="191"/>
      <c r="AF57" s="369"/>
    </row>
    <row r="58" spans="1:32" s="364" customFormat="1" ht="15.75">
      <c r="A58" s="48" t="s">
        <v>179</v>
      </c>
      <c r="B58" s="401" t="s">
        <v>170</v>
      </c>
      <c r="C58" s="191">
        <v>1740831</v>
      </c>
      <c r="D58" s="191">
        <v>556578</v>
      </c>
      <c r="E58" s="191"/>
      <c r="F58" s="292">
        <v>287033</v>
      </c>
      <c r="G58" s="292">
        <v>269545</v>
      </c>
      <c r="H58" s="191"/>
      <c r="I58" s="191"/>
      <c r="J58" s="191"/>
      <c r="K58" s="191"/>
      <c r="L58" s="191"/>
      <c r="M58" s="358">
        <v>935</v>
      </c>
      <c r="N58" s="292">
        <v>1184253</v>
      </c>
      <c r="O58" s="191"/>
      <c r="P58" s="191"/>
      <c r="Q58" s="358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389"/>
      <c r="AD58" s="191"/>
      <c r="AE58" s="191"/>
      <c r="AF58" s="369"/>
    </row>
    <row r="59" spans="1:32" s="364" customFormat="1" ht="15.75">
      <c r="A59" s="48" t="s">
        <v>181</v>
      </c>
      <c r="B59" s="401" t="s">
        <v>172</v>
      </c>
      <c r="C59" s="191">
        <v>936031</v>
      </c>
      <c r="D59" s="191"/>
      <c r="E59" s="191"/>
      <c r="F59" s="191"/>
      <c r="G59" s="191"/>
      <c r="H59" s="191"/>
      <c r="I59" s="191"/>
      <c r="J59" s="191"/>
      <c r="K59" s="191"/>
      <c r="L59" s="191"/>
      <c r="M59" s="358">
        <v>720</v>
      </c>
      <c r="N59" s="292">
        <v>936031</v>
      </c>
      <c r="O59" s="191"/>
      <c r="P59" s="191"/>
      <c r="Q59" s="358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389"/>
      <c r="AD59" s="191"/>
      <c r="AE59" s="191"/>
      <c r="AF59" s="369"/>
    </row>
    <row r="60" spans="1:32" s="364" customFormat="1" ht="15.75">
      <c r="A60" s="48" t="s">
        <v>183</v>
      </c>
      <c r="B60" s="401" t="s">
        <v>174</v>
      </c>
      <c r="C60" s="191">
        <v>1035252</v>
      </c>
      <c r="D60" s="191"/>
      <c r="E60" s="191"/>
      <c r="F60" s="191"/>
      <c r="G60" s="191"/>
      <c r="H60" s="191"/>
      <c r="I60" s="191"/>
      <c r="J60" s="191"/>
      <c r="K60" s="191"/>
      <c r="L60" s="191"/>
      <c r="M60" s="358">
        <v>512.5</v>
      </c>
      <c r="N60" s="292">
        <v>611610</v>
      </c>
      <c r="O60" s="191"/>
      <c r="P60" s="191"/>
      <c r="Q60" s="358">
        <v>420</v>
      </c>
      <c r="R60" s="191">
        <v>423642</v>
      </c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389"/>
      <c r="AD60" s="191"/>
      <c r="AE60" s="191"/>
      <c r="AF60" s="369"/>
    </row>
    <row r="61" spans="1:32" s="364" customFormat="1" ht="15.75">
      <c r="A61" s="48" t="s">
        <v>185</v>
      </c>
      <c r="B61" s="401" t="s">
        <v>176</v>
      </c>
      <c r="C61" s="191">
        <v>2217504</v>
      </c>
      <c r="D61" s="191">
        <v>195083</v>
      </c>
      <c r="E61" s="191"/>
      <c r="F61" s="191"/>
      <c r="G61" s="292">
        <v>195083</v>
      </c>
      <c r="H61" s="191"/>
      <c r="I61" s="191"/>
      <c r="J61" s="191"/>
      <c r="K61" s="191"/>
      <c r="L61" s="191"/>
      <c r="M61" s="358">
        <v>821</v>
      </c>
      <c r="N61" s="292">
        <v>1077072</v>
      </c>
      <c r="O61" s="191"/>
      <c r="P61" s="191"/>
      <c r="Q61" s="358">
        <v>932</v>
      </c>
      <c r="R61" s="191">
        <v>945349</v>
      </c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389"/>
      <c r="AD61" s="191"/>
      <c r="AE61" s="191"/>
      <c r="AF61" s="369"/>
    </row>
    <row r="62" spans="1:32" s="364" customFormat="1" ht="15.75">
      <c r="A62" s="48" t="s">
        <v>186</v>
      </c>
      <c r="B62" s="401" t="s">
        <v>178</v>
      </c>
      <c r="C62" s="191">
        <v>1389485</v>
      </c>
      <c r="D62" s="191"/>
      <c r="E62" s="191"/>
      <c r="F62" s="191"/>
      <c r="G62" s="191"/>
      <c r="H62" s="191"/>
      <c r="I62" s="191"/>
      <c r="J62" s="191"/>
      <c r="K62" s="191"/>
      <c r="L62" s="191"/>
      <c r="M62" s="358">
        <v>514</v>
      </c>
      <c r="N62" s="292">
        <v>626594</v>
      </c>
      <c r="O62" s="191"/>
      <c r="P62" s="191"/>
      <c r="Q62" s="389">
        <v>741.3</v>
      </c>
      <c r="R62" s="191">
        <v>762891</v>
      </c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389"/>
      <c r="AD62" s="191"/>
      <c r="AE62" s="191"/>
      <c r="AF62" s="369"/>
    </row>
    <row r="63" spans="1:32" s="364" customFormat="1" ht="15.75">
      <c r="A63" s="48" t="s">
        <v>187</v>
      </c>
      <c r="B63" s="401" t="s">
        <v>180</v>
      </c>
      <c r="C63" s="191">
        <v>1445745</v>
      </c>
      <c r="D63" s="191"/>
      <c r="E63" s="191"/>
      <c r="F63" s="191"/>
      <c r="G63" s="191"/>
      <c r="H63" s="191"/>
      <c r="I63" s="191"/>
      <c r="J63" s="191"/>
      <c r="K63" s="191"/>
      <c r="L63" s="191"/>
      <c r="M63" s="358">
        <v>521</v>
      </c>
      <c r="N63" s="292">
        <v>633626</v>
      </c>
      <c r="O63" s="191"/>
      <c r="P63" s="191"/>
      <c r="Q63" s="358">
        <v>765</v>
      </c>
      <c r="R63" s="191">
        <v>812119</v>
      </c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389"/>
      <c r="AD63" s="191"/>
      <c r="AE63" s="191"/>
      <c r="AF63" s="369"/>
    </row>
    <row r="64" spans="1:32" s="364" customFormat="1" ht="15.75">
      <c r="A64" s="48" t="s">
        <v>188</v>
      </c>
      <c r="B64" s="401" t="s">
        <v>182</v>
      </c>
      <c r="C64" s="191">
        <v>481003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358">
        <v>467.4</v>
      </c>
      <c r="R64" s="191">
        <v>481003</v>
      </c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389"/>
      <c r="AD64" s="191"/>
      <c r="AE64" s="191"/>
      <c r="AF64" s="369"/>
    </row>
    <row r="65" spans="1:32" s="364" customFormat="1" ht="15.75">
      <c r="A65" s="48" t="s">
        <v>189</v>
      </c>
      <c r="B65" s="402" t="s">
        <v>184</v>
      </c>
      <c r="C65" s="191">
        <v>437247</v>
      </c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403">
        <v>433.8</v>
      </c>
      <c r="R65" s="378">
        <v>437247</v>
      </c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9"/>
      <c r="AD65" s="378"/>
      <c r="AE65" s="378"/>
      <c r="AF65" s="369"/>
    </row>
    <row r="66" spans="1:32" s="381" customFormat="1" ht="15.75">
      <c r="A66" s="657" t="s">
        <v>75</v>
      </c>
      <c r="B66" s="657"/>
      <c r="C66" s="292">
        <v>21945171</v>
      </c>
      <c r="D66" s="292">
        <v>3767451</v>
      </c>
      <c r="E66" s="292"/>
      <c r="F66" s="292">
        <v>638288</v>
      </c>
      <c r="G66" s="292">
        <v>724249</v>
      </c>
      <c r="H66" s="292">
        <v>2259460</v>
      </c>
      <c r="I66" s="292">
        <v>145454</v>
      </c>
      <c r="J66" s="292"/>
      <c r="K66" s="292"/>
      <c r="L66" s="292"/>
      <c r="M66" s="292">
        <v>9699.8</v>
      </c>
      <c r="N66" s="292">
        <v>11539469</v>
      </c>
      <c r="O66" s="292"/>
      <c r="P66" s="292"/>
      <c r="Q66" s="292">
        <v>6456.5</v>
      </c>
      <c r="R66" s="292">
        <v>6638251</v>
      </c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397"/>
      <c r="AD66" s="292"/>
      <c r="AE66" s="292"/>
      <c r="AF66" s="380"/>
    </row>
    <row r="67" spans="1:32" s="364" customFormat="1" ht="15.75">
      <c r="A67" s="398" t="s">
        <v>29</v>
      </c>
      <c r="B67" s="404"/>
      <c r="C67" s="384"/>
      <c r="D67" s="384"/>
      <c r="E67" s="384"/>
      <c r="F67" s="384"/>
      <c r="G67" s="384"/>
      <c r="H67" s="384"/>
      <c r="I67" s="384"/>
      <c r="J67" s="384"/>
      <c r="K67" s="405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5"/>
      <c r="AD67" s="384"/>
      <c r="AE67" s="376"/>
      <c r="AF67" s="369"/>
    </row>
    <row r="68" spans="1:32" s="364" customFormat="1" ht="15.75">
      <c r="A68" s="48" t="s">
        <v>191</v>
      </c>
      <c r="B68" s="406" t="s">
        <v>473</v>
      </c>
      <c r="C68" s="191">
        <v>16633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>
        <v>3884.5</v>
      </c>
      <c r="R68" s="194">
        <v>0</v>
      </c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387">
        <v>16633</v>
      </c>
      <c r="AD68" s="407">
        <v>16633</v>
      </c>
      <c r="AE68" s="194"/>
      <c r="AF68" s="369"/>
    </row>
    <row r="69" spans="1:32" s="364" customFormat="1" ht="15.75">
      <c r="A69" s="48" t="s">
        <v>193</v>
      </c>
      <c r="B69" s="408" t="s">
        <v>474</v>
      </c>
      <c r="C69" s="191">
        <v>16689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4">
        <v>3864.5</v>
      </c>
      <c r="R69" s="194">
        <v>0</v>
      </c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389">
        <v>16689</v>
      </c>
      <c r="AD69" s="390">
        <v>16689</v>
      </c>
      <c r="AE69" s="191"/>
      <c r="AF69" s="369"/>
    </row>
    <row r="70" spans="1:32" s="364" customFormat="1" ht="15.75">
      <c r="A70" s="48" t="s">
        <v>195</v>
      </c>
      <c r="B70" s="408" t="s">
        <v>475</v>
      </c>
      <c r="C70" s="191">
        <v>11466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4">
        <v>2676.5</v>
      </c>
      <c r="R70" s="194">
        <v>0</v>
      </c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389">
        <v>11466</v>
      </c>
      <c r="AD70" s="390">
        <v>11466</v>
      </c>
      <c r="AE70" s="191"/>
      <c r="AF70" s="369"/>
    </row>
    <row r="71" spans="1:32" s="364" customFormat="1" ht="15.75">
      <c r="A71" s="48" t="s">
        <v>197</v>
      </c>
      <c r="B71" s="409" t="s">
        <v>476</v>
      </c>
      <c r="C71" s="191">
        <v>19936</v>
      </c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194">
        <v>5121</v>
      </c>
      <c r="R71" s="194">
        <v>0</v>
      </c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9">
        <v>19936</v>
      </c>
      <c r="AD71" s="393">
        <v>19936</v>
      </c>
      <c r="AE71" s="393"/>
      <c r="AF71" s="369"/>
    </row>
    <row r="72" spans="1:32" s="381" customFormat="1" ht="15.75">
      <c r="A72" s="657" t="s">
        <v>76</v>
      </c>
      <c r="B72" s="657"/>
      <c r="C72" s="292">
        <v>64724</v>
      </c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>
        <v>15546.5</v>
      </c>
      <c r="R72" s="292">
        <v>0</v>
      </c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397">
        <v>64724</v>
      </c>
      <c r="AD72" s="292">
        <v>64724</v>
      </c>
      <c r="AE72" s="292"/>
      <c r="AF72" s="380"/>
    </row>
    <row r="73" spans="1:32" s="364" customFormat="1" ht="15.75">
      <c r="A73" s="690" t="s">
        <v>30</v>
      </c>
      <c r="B73" s="690"/>
      <c r="C73" s="410"/>
      <c r="D73" s="410"/>
      <c r="E73" s="410"/>
      <c r="F73" s="410"/>
      <c r="G73" s="410"/>
      <c r="H73" s="410"/>
      <c r="I73" s="410"/>
      <c r="J73" s="410"/>
      <c r="K73" s="411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2"/>
      <c r="AD73" s="410"/>
      <c r="AE73" s="410"/>
      <c r="AF73" s="369"/>
    </row>
    <row r="74" spans="1:37" s="364" customFormat="1" ht="15.75">
      <c r="A74" s="48" t="s">
        <v>199</v>
      </c>
      <c r="B74" s="413" t="s">
        <v>190</v>
      </c>
      <c r="C74" s="191">
        <v>2528836</v>
      </c>
      <c r="D74" s="191">
        <v>961079</v>
      </c>
      <c r="E74" s="191">
        <v>123729</v>
      </c>
      <c r="F74" s="369"/>
      <c r="G74" s="191">
        <v>266018</v>
      </c>
      <c r="H74" s="191">
        <v>532701</v>
      </c>
      <c r="I74" s="191"/>
      <c r="J74" s="191"/>
      <c r="K74" s="191"/>
      <c r="L74" s="191"/>
      <c r="M74" s="191">
        <v>450</v>
      </c>
      <c r="N74" s="292">
        <v>957517</v>
      </c>
      <c r="O74" s="191"/>
      <c r="P74" s="191"/>
      <c r="Q74" s="191">
        <v>620</v>
      </c>
      <c r="R74" s="191">
        <v>610240</v>
      </c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389"/>
      <c r="AD74" s="191"/>
      <c r="AE74" s="191"/>
      <c r="AF74" s="369"/>
      <c r="AI74" s="364">
        <v>2528836</v>
      </c>
      <c r="AK74" s="414">
        <f>AI74-C74</f>
        <v>0</v>
      </c>
    </row>
    <row r="75" spans="1:37" s="364" customFormat="1" ht="15.75">
      <c r="A75" s="48" t="s">
        <v>201</v>
      </c>
      <c r="B75" s="413" t="s">
        <v>192</v>
      </c>
      <c r="C75" s="191">
        <v>1992328</v>
      </c>
      <c r="D75" s="191">
        <v>750890</v>
      </c>
      <c r="E75" s="191">
        <v>103362</v>
      </c>
      <c r="F75" s="191"/>
      <c r="G75" s="191">
        <v>193540</v>
      </c>
      <c r="H75" s="191">
        <v>397822</v>
      </c>
      <c r="I75" s="191"/>
      <c r="J75" s="191"/>
      <c r="K75" s="191"/>
      <c r="L75" s="191"/>
      <c r="M75" s="191">
        <v>412.2</v>
      </c>
      <c r="N75" s="292">
        <v>616198</v>
      </c>
      <c r="O75" s="191"/>
      <c r="P75" s="191"/>
      <c r="Q75" s="191">
        <v>638</v>
      </c>
      <c r="R75" s="191">
        <v>625240</v>
      </c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389"/>
      <c r="AD75" s="191"/>
      <c r="AE75" s="390"/>
      <c r="AF75" s="369"/>
      <c r="AI75" s="364">
        <v>1992328</v>
      </c>
      <c r="AK75" s="414">
        <f aca="true" t="shared" si="0" ref="AK75:AK130">AI75-C75</f>
        <v>0</v>
      </c>
    </row>
    <row r="76" spans="1:37" s="364" customFormat="1" ht="15.75">
      <c r="A76" s="48" t="s">
        <v>203</v>
      </c>
      <c r="B76" s="413" t="s">
        <v>194</v>
      </c>
      <c r="C76" s="191">
        <v>2663353</v>
      </c>
      <c r="D76" s="191">
        <v>197400</v>
      </c>
      <c r="E76" s="191"/>
      <c r="F76" s="191"/>
      <c r="G76" s="191">
        <v>202315</v>
      </c>
      <c r="H76" s="191"/>
      <c r="I76" s="191"/>
      <c r="J76" s="191"/>
      <c r="K76" s="191"/>
      <c r="L76" s="191"/>
      <c r="M76" s="191">
        <v>824</v>
      </c>
      <c r="N76" s="292">
        <v>1217953</v>
      </c>
      <c r="O76" s="191"/>
      <c r="P76" s="191"/>
      <c r="Q76" s="191">
        <v>1276</v>
      </c>
      <c r="R76" s="191">
        <v>1248000</v>
      </c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389"/>
      <c r="AD76" s="191"/>
      <c r="AE76" s="191"/>
      <c r="AF76" s="369"/>
      <c r="AI76" s="364">
        <v>2663353</v>
      </c>
      <c r="AK76" s="414">
        <f t="shared" si="0"/>
        <v>0</v>
      </c>
    </row>
    <row r="77" spans="1:37" s="364" customFormat="1" ht="16.5" customHeight="1">
      <c r="A77" s="48" t="s">
        <v>205</v>
      </c>
      <c r="B77" s="413" t="s">
        <v>196</v>
      </c>
      <c r="C77" s="191">
        <v>276360</v>
      </c>
      <c r="D77" s="191">
        <v>276360</v>
      </c>
      <c r="E77" s="191"/>
      <c r="F77" s="191"/>
      <c r="G77" s="191">
        <v>276360</v>
      </c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389"/>
      <c r="AD77" s="191"/>
      <c r="AE77" s="191"/>
      <c r="AF77" s="369"/>
      <c r="AI77" s="364">
        <v>276360</v>
      </c>
      <c r="AK77" s="414">
        <f t="shared" si="0"/>
        <v>0</v>
      </c>
    </row>
    <row r="78" spans="1:37" s="364" customFormat="1" ht="15.75">
      <c r="A78" s="48" t="s">
        <v>207</v>
      </c>
      <c r="B78" s="413" t="s">
        <v>198</v>
      </c>
      <c r="C78" s="191">
        <v>3156200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1">
        <v>956</v>
      </c>
      <c r="N78" s="191">
        <v>1481800</v>
      </c>
      <c r="O78" s="191"/>
      <c r="P78" s="191"/>
      <c r="Q78" s="191">
        <v>1610</v>
      </c>
      <c r="R78" s="191">
        <v>1674400</v>
      </c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389"/>
      <c r="AD78" s="191"/>
      <c r="AE78" s="191"/>
      <c r="AF78" s="369"/>
      <c r="AI78" s="364">
        <v>3156200</v>
      </c>
      <c r="AK78" s="414">
        <f t="shared" si="0"/>
        <v>0</v>
      </c>
    </row>
    <row r="79" spans="1:37" s="364" customFormat="1" ht="15.75">
      <c r="A79" s="48" t="s">
        <v>209</v>
      </c>
      <c r="B79" s="413" t="s">
        <v>200</v>
      </c>
      <c r="C79" s="191">
        <v>4853590</v>
      </c>
      <c r="D79" s="191">
        <v>1171800</v>
      </c>
      <c r="E79" s="191"/>
      <c r="F79" s="191"/>
      <c r="G79" s="191"/>
      <c r="H79" s="191">
        <v>1203259</v>
      </c>
      <c r="I79" s="191"/>
      <c r="J79" s="191"/>
      <c r="K79" s="191"/>
      <c r="L79" s="191"/>
      <c r="M79" s="191">
        <v>1250</v>
      </c>
      <c r="N79" s="191">
        <v>2146750</v>
      </c>
      <c r="O79" s="191"/>
      <c r="P79" s="191"/>
      <c r="Q79" s="191">
        <v>1458</v>
      </c>
      <c r="R79" s="191">
        <v>1535040</v>
      </c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389"/>
      <c r="AD79" s="191"/>
      <c r="AE79" s="191"/>
      <c r="AF79" s="369"/>
      <c r="AI79" s="364">
        <v>4853590</v>
      </c>
      <c r="AK79" s="414">
        <f t="shared" si="0"/>
        <v>0</v>
      </c>
    </row>
    <row r="80" spans="1:37" s="364" customFormat="1" ht="15.75">
      <c r="A80" s="48" t="s">
        <v>210</v>
      </c>
      <c r="B80" s="413" t="s">
        <v>202</v>
      </c>
      <c r="C80" s="191">
        <v>4451830</v>
      </c>
      <c r="D80" s="191"/>
      <c r="E80" s="191"/>
      <c r="F80" s="191"/>
      <c r="G80" s="191"/>
      <c r="H80" s="191"/>
      <c r="I80" s="191"/>
      <c r="J80" s="191"/>
      <c r="K80" s="191"/>
      <c r="L80" s="191"/>
      <c r="M80" s="191">
        <v>1549</v>
      </c>
      <c r="N80" s="191">
        <v>2400950</v>
      </c>
      <c r="O80" s="191"/>
      <c r="P80" s="191"/>
      <c r="Q80" s="191">
        <v>1972</v>
      </c>
      <c r="R80" s="191">
        <v>2050880</v>
      </c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389"/>
      <c r="AD80" s="191"/>
      <c r="AE80" s="191"/>
      <c r="AF80" s="369"/>
      <c r="AI80" s="364">
        <v>4451830</v>
      </c>
      <c r="AK80" s="414">
        <f t="shared" si="0"/>
        <v>0</v>
      </c>
    </row>
    <row r="81" spans="1:37" s="364" customFormat="1" ht="15.75">
      <c r="A81" s="48" t="s">
        <v>212</v>
      </c>
      <c r="B81" s="413" t="s">
        <v>204</v>
      </c>
      <c r="C81" s="191">
        <v>697500</v>
      </c>
      <c r="D81" s="191">
        <v>697500</v>
      </c>
      <c r="E81" s="191"/>
      <c r="F81" s="191"/>
      <c r="G81" s="191"/>
      <c r="H81" s="191">
        <v>2016182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389"/>
      <c r="AD81" s="191"/>
      <c r="AE81" s="191"/>
      <c r="AF81" s="369"/>
      <c r="AI81" s="364">
        <v>697500</v>
      </c>
      <c r="AK81" s="414">
        <f t="shared" si="0"/>
        <v>0</v>
      </c>
    </row>
    <row r="82" spans="1:37" s="364" customFormat="1" ht="15.75">
      <c r="A82" s="48" t="s">
        <v>518</v>
      </c>
      <c r="B82" s="413" t="s">
        <v>206</v>
      </c>
      <c r="C82" s="191">
        <v>334800</v>
      </c>
      <c r="D82" s="191">
        <v>334800</v>
      </c>
      <c r="E82" s="191"/>
      <c r="F82" s="191"/>
      <c r="G82" s="191"/>
      <c r="H82" s="191">
        <v>1400492</v>
      </c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389"/>
      <c r="AD82" s="191"/>
      <c r="AE82" s="191"/>
      <c r="AF82" s="369"/>
      <c r="AI82" s="364">
        <v>334800</v>
      </c>
      <c r="AK82" s="414">
        <f t="shared" si="0"/>
        <v>0</v>
      </c>
    </row>
    <row r="83" spans="1:37" s="364" customFormat="1" ht="15.75">
      <c r="A83" s="48" t="s">
        <v>519</v>
      </c>
      <c r="B83" s="415" t="s">
        <v>208</v>
      </c>
      <c r="C83" s="191">
        <v>446400</v>
      </c>
      <c r="D83" s="191">
        <v>446400</v>
      </c>
      <c r="E83" s="191"/>
      <c r="F83" s="191">
        <v>178560</v>
      </c>
      <c r="G83" s="191">
        <v>267840</v>
      </c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389"/>
      <c r="AD83" s="191"/>
      <c r="AE83" s="191"/>
      <c r="AF83" s="369"/>
      <c r="AI83" s="364">
        <v>446400</v>
      </c>
      <c r="AK83" s="414">
        <f t="shared" si="0"/>
        <v>0</v>
      </c>
    </row>
    <row r="84" spans="1:37" s="364" customFormat="1" ht="15.75">
      <c r="A84" s="48" t="s">
        <v>520</v>
      </c>
      <c r="B84" s="415" t="s">
        <v>989</v>
      </c>
      <c r="C84" s="191">
        <v>2167685</v>
      </c>
      <c r="D84" s="191">
        <v>1244090</v>
      </c>
      <c r="E84" s="292">
        <v>220795</v>
      </c>
      <c r="F84" s="191">
        <v>389643</v>
      </c>
      <c r="G84" s="191">
        <v>405660</v>
      </c>
      <c r="H84" s="191">
        <v>348000</v>
      </c>
      <c r="I84" s="191"/>
      <c r="J84" s="191"/>
      <c r="K84" s="191"/>
      <c r="L84" s="191"/>
      <c r="M84" s="191">
        <v>460</v>
      </c>
      <c r="N84" s="191">
        <v>667000</v>
      </c>
      <c r="O84" s="191"/>
      <c r="P84" s="191"/>
      <c r="Q84" s="191">
        <v>240</v>
      </c>
      <c r="R84" s="191">
        <v>235200</v>
      </c>
      <c r="S84" s="191"/>
      <c r="T84" s="191"/>
      <c r="U84" s="191">
        <v>1</v>
      </c>
      <c r="V84" s="292">
        <v>21395</v>
      </c>
      <c r="W84" s="191"/>
      <c r="X84" s="191"/>
      <c r="Y84" s="191"/>
      <c r="Z84" s="191"/>
      <c r="AA84" s="191"/>
      <c r="AB84" s="191"/>
      <c r="AC84" s="389"/>
      <c r="AD84" s="191"/>
      <c r="AE84" s="191"/>
      <c r="AF84" s="369"/>
      <c r="AI84" s="364">
        <v>2167685</v>
      </c>
      <c r="AK84" s="414">
        <f t="shared" si="0"/>
        <v>0</v>
      </c>
    </row>
    <row r="85" spans="1:37" s="364" customFormat="1" ht="15.75">
      <c r="A85" s="48" t="s">
        <v>521</v>
      </c>
      <c r="B85" s="415" t="s">
        <v>211</v>
      </c>
      <c r="C85" s="191">
        <v>8745323</v>
      </c>
      <c r="D85" s="191"/>
      <c r="E85" s="292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>
        <v>5830.4</v>
      </c>
      <c r="R85" s="191">
        <v>8745323</v>
      </c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389"/>
      <c r="AD85" s="191"/>
      <c r="AE85" s="191"/>
      <c r="AF85" s="369"/>
      <c r="AI85" s="364">
        <v>8745323</v>
      </c>
      <c r="AK85" s="414">
        <f t="shared" si="0"/>
        <v>0</v>
      </c>
    </row>
    <row r="86" spans="1:37" s="364" customFormat="1" ht="15.75">
      <c r="A86" s="48" t="s">
        <v>522</v>
      </c>
      <c r="B86" s="413" t="s">
        <v>213</v>
      </c>
      <c r="C86" s="191">
        <v>4014078</v>
      </c>
      <c r="D86" s="191">
        <v>2572320</v>
      </c>
      <c r="E86" s="292">
        <v>220795</v>
      </c>
      <c r="F86" s="191">
        <v>387722</v>
      </c>
      <c r="G86" s="191">
        <v>499392</v>
      </c>
      <c r="H86" s="191">
        <v>772850</v>
      </c>
      <c r="I86" s="191">
        <v>765550</v>
      </c>
      <c r="J86" s="191"/>
      <c r="K86" s="191"/>
      <c r="L86" s="191"/>
      <c r="M86" s="292">
        <v>900</v>
      </c>
      <c r="N86" s="292">
        <v>1194259</v>
      </c>
      <c r="O86" s="191"/>
      <c r="P86" s="191"/>
      <c r="Q86" s="191">
        <v>220</v>
      </c>
      <c r="R86" s="191">
        <v>247499</v>
      </c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389"/>
      <c r="AD86" s="191"/>
      <c r="AE86" s="191"/>
      <c r="AF86" s="369"/>
      <c r="AI86" s="364">
        <v>4014078</v>
      </c>
      <c r="AK86" s="414">
        <f t="shared" si="0"/>
        <v>0</v>
      </c>
    </row>
    <row r="87" spans="1:37" s="364" customFormat="1" ht="15.75">
      <c r="A87" s="48" t="s">
        <v>523</v>
      </c>
      <c r="B87" s="413" t="s">
        <v>214</v>
      </c>
      <c r="C87" s="191">
        <v>913880</v>
      </c>
      <c r="D87" s="191"/>
      <c r="E87" s="191"/>
      <c r="F87" s="191"/>
      <c r="G87" s="191"/>
      <c r="H87" s="191"/>
      <c r="I87" s="191"/>
      <c r="J87" s="191"/>
      <c r="K87" s="191"/>
      <c r="L87" s="191"/>
      <c r="M87" s="191">
        <v>589.6</v>
      </c>
      <c r="N87" s="191">
        <v>913880</v>
      </c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389"/>
      <c r="AD87" s="191"/>
      <c r="AE87" s="191"/>
      <c r="AF87" s="369"/>
      <c r="AI87" s="364">
        <v>913880</v>
      </c>
      <c r="AK87" s="414">
        <f t="shared" si="0"/>
        <v>0</v>
      </c>
    </row>
    <row r="88" spans="1:37" s="364" customFormat="1" ht="15.75">
      <c r="A88" s="48" t="s">
        <v>524</v>
      </c>
      <c r="B88" s="413" t="s">
        <v>215</v>
      </c>
      <c r="C88" s="191">
        <v>1084550</v>
      </c>
      <c r="D88" s="191"/>
      <c r="E88" s="191"/>
      <c r="F88" s="191"/>
      <c r="G88" s="191"/>
      <c r="H88" s="191"/>
      <c r="I88" s="191"/>
      <c r="J88" s="191"/>
      <c r="K88" s="191"/>
      <c r="L88" s="191"/>
      <c r="M88" s="191">
        <v>533.8</v>
      </c>
      <c r="N88" s="292">
        <v>830635</v>
      </c>
      <c r="O88" s="191"/>
      <c r="P88" s="191"/>
      <c r="Q88" s="191">
        <v>300</v>
      </c>
      <c r="R88" s="191">
        <v>253915</v>
      </c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389"/>
      <c r="AD88" s="191"/>
      <c r="AE88" s="191"/>
      <c r="AF88" s="369"/>
      <c r="AI88" s="364">
        <v>1084550</v>
      </c>
      <c r="AK88" s="414">
        <f t="shared" si="0"/>
        <v>0</v>
      </c>
    </row>
    <row r="89" spans="1:37" s="364" customFormat="1" ht="15.75">
      <c r="A89" s="48" t="s">
        <v>525</v>
      </c>
      <c r="B89" s="413" t="s">
        <v>216</v>
      </c>
      <c r="C89" s="191">
        <v>415400</v>
      </c>
      <c r="D89" s="191"/>
      <c r="E89" s="191"/>
      <c r="F89" s="191"/>
      <c r="G89" s="191"/>
      <c r="H89" s="191"/>
      <c r="I89" s="191"/>
      <c r="J89" s="191"/>
      <c r="K89" s="191"/>
      <c r="L89" s="191"/>
      <c r="M89" s="191">
        <v>268</v>
      </c>
      <c r="N89" s="191">
        <v>415400</v>
      </c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389"/>
      <c r="AD89" s="191"/>
      <c r="AE89" s="191"/>
      <c r="AF89" s="369"/>
      <c r="AI89" s="364">
        <v>415400</v>
      </c>
      <c r="AK89" s="414">
        <f t="shared" si="0"/>
        <v>0</v>
      </c>
    </row>
    <row r="90" spans="1:37" s="364" customFormat="1" ht="15.75">
      <c r="A90" s="48" t="s">
        <v>526</v>
      </c>
      <c r="B90" s="413" t="s">
        <v>217</v>
      </c>
      <c r="C90" s="191">
        <v>916174</v>
      </c>
      <c r="D90" s="191"/>
      <c r="E90" s="191"/>
      <c r="F90" s="191"/>
      <c r="G90" s="191"/>
      <c r="H90" s="191"/>
      <c r="I90" s="191"/>
      <c r="J90" s="191"/>
      <c r="K90" s="191"/>
      <c r="L90" s="191"/>
      <c r="M90" s="191">
        <v>591.08</v>
      </c>
      <c r="N90" s="191">
        <v>916174</v>
      </c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389"/>
      <c r="AD90" s="191"/>
      <c r="AE90" s="191"/>
      <c r="AF90" s="369"/>
      <c r="AI90" s="364">
        <v>916174</v>
      </c>
      <c r="AK90" s="414">
        <f t="shared" si="0"/>
        <v>0</v>
      </c>
    </row>
    <row r="91" spans="1:37" s="364" customFormat="1" ht="15.75">
      <c r="A91" s="48" t="s">
        <v>527</v>
      </c>
      <c r="B91" s="415" t="s">
        <v>218</v>
      </c>
      <c r="C91" s="191">
        <v>919360</v>
      </c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>
        <v>884</v>
      </c>
      <c r="R91" s="191">
        <v>919360</v>
      </c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389"/>
      <c r="AD91" s="191"/>
      <c r="AE91" s="191"/>
      <c r="AF91" s="369"/>
      <c r="AI91" s="364">
        <v>919360</v>
      </c>
      <c r="AK91" s="414">
        <f t="shared" si="0"/>
        <v>0</v>
      </c>
    </row>
    <row r="92" spans="1:37" s="364" customFormat="1" ht="15.75">
      <c r="A92" s="48" t="s">
        <v>528</v>
      </c>
      <c r="B92" s="415" t="s">
        <v>219</v>
      </c>
      <c r="C92" s="191">
        <v>900085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>
        <v>580.7</v>
      </c>
      <c r="N92" s="191">
        <v>900085</v>
      </c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389"/>
      <c r="AD92" s="191"/>
      <c r="AE92" s="191"/>
      <c r="AF92" s="369"/>
      <c r="AI92" s="364">
        <v>908997</v>
      </c>
      <c r="AK92" s="414">
        <f t="shared" si="0"/>
        <v>8912</v>
      </c>
    </row>
    <row r="93" spans="1:37" s="364" customFormat="1" ht="15.75">
      <c r="A93" s="48" t="s">
        <v>529</v>
      </c>
      <c r="B93" s="415" t="s">
        <v>220</v>
      </c>
      <c r="C93" s="191">
        <v>1866595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>
        <v>1050.8</v>
      </c>
      <c r="N93" s="292">
        <v>1866595</v>
      </c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389"/>
      <c r="AD93" s="191"/>
      <c r="AE93" s="191"/>
      <c r="AF93" s="369"/>
      <c r="AI93" s="364">
        <v>1866595</v>
      </c>
      <c r="AK93" s="414">
        <f t="shared" si="0"/>
        <v>0</v>
      </c>
    </row>
    <row r="94" spans="1:37" ht="15.75">
      <c r="A94" s="48" t="s">
        <v>530</v>
      </c>
      <c r="B94" s="415" t="s">
        <v>221</v>
      </c>
      <c r="C94" s="191">
        <v>888770</v>
      </c>
      <c r="D94" s="191"/>
      <c r="E94" s="191"/>
      <c r="F94" s="191"/>
      <c r="G94" s="191"/>
      <c r="H94" s="191"/>
      <c r="I94" s="191"/>
      <c r="J94" s="191"/>
      <c r="K94" s="191"/>
      <c r="L94" s="191"/>
      <c r="M94" s="191">
        <v>573.4</v>
      </c>
      <c r="N94" s="191">
        <v>888770</v>
      </c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389"/>
      <c r="AD94" s="191"/>
      <c r="AE94" s="191"/>
      <c r="AF94" s="416"/>
      <c r="AI94" s="351">
        <v>888770</v>
      </c>
      <c r="AK94" s="414">
        <f t="shared" si="0"/>
        <v>0</v>
      </c>
    </row>
    <row r="95" spans="1:37" ht="15.75">
      <c r="A95" s="48" t="s">
        <v>531</v>
      </c>
      <c r="B95" s="415" t="s">
        <v>222</v>
      </c>
      <c r="C95" s="191">
        <v>1717462</v>
      </c>
      <c r="D95" s="191">
        <v>732170</v>
      </c>
      <c r="E95" s="191">
        <v>81510</v>
      </c>
      <c r="F95" s="191">
        <v>195360</v>
      </c>
      <c r="G95" s="191"/>
      <c r="H95" s="191">
        <v>455300</v>
      </c>
      <c r="I95" s="191"/>
      <c r="J95" s="191"/>
      <c r="K95" s="191"/>
      <c r="L95" s="191"/>
      <c r="M95" s="191">
        <v>400</v>
      </c>
      <c r="N95" s="191">
        <v>554190</v>
      </c>
      <c r="O95" s="191"/>
      <c r="P95" s="191"/>
      <c r="Q95" s="191">
        <v>400</v>
      </c>
      <c r="R95" s="191">
        <v>431102</v>
      </c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389"/>
      <c r="AD95" s="191"/>
      <c r="AE95" s="191"/>
      <c r="AF95" s="416"/>
      <c r="AI95" s="351">
        <v>1754103</v>
      </c>
      <c r="AK95" s="414">
        <f t="shared" si="0"/>
        <v>36641</v>
      </c>
    </row>
    <row r="96" spans="1:37" ht="15.75">
      <c r="A96" s="48" t="s">
        <v>532</v>
      </c>
      <c r="B96" s="415" t="s">
        <v>223</v>
      </c>
      <c r="C96" s="191">
        <v>2298110</v>
      </c>
      <c r="D96" s="191">
        <v>931920</v>
      </c>
      <c r="E96" s="191">
        <v>84049</v>
      </c>
      <c r="F96" s="191"/>
      <c r="G96" s="191">
        <v>195360</v>
      </c>
      <c r="H96" s="191">
        <v>455300</v>
      </c>
      <c r="I96" s="191">
        <v>204373</v>
      </c>
      <c r="J96" s="191"/>
      <c r="K96" s="191"/>
      <c r="L96" s="191"/>
      <c r="M96" s="191">
        <v>450</v>
      </c>
      <c r="N96" s="191">
        <v>740950</v>
      </c>
      <c r="O96" s="191"/>
      <c r="P96" s="191"/>
      <c r="Q96" s="191">
        <v>700</v>
      </c>
      <c r="R96" s="191">
        <v>625240</v>
      </c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389"/>
      <c r="AD96" s="191"/>
      <c r="AE96" s="191"/>
      <c r="AF96" s="416"/>
      <c r="AI96" s="351">
        <v>2298110</v>
      </c>
      <c r="AK96" s="414">
        <f t="shared" si="0"/>
        <v>0</v>
      </c>
    </row>
    <row r="97" spans="1:37" ht="15.75">
      <c r="A97" s="48" t="s">
        <v>533</v>
      </c>
      <c r="B97" s="415" t="s">
        <v>224</v>
      </c>
      <c r="C97" s="191">
        <v>860405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>
        <v>555.1</v>
      </c>
      <c r="N97" s="191">
        <v>860405</v>
      </c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389"/>
      <c r="AD97" s="191"/>
      <c r="AE97" s="191"/>
      <c r="AF97" s="416"/>
      <c r="AI97" s="351">
        <v>860405</v>
      </c>
      <c r="AK97" s="414">
        <f t="shared" si="0"/>
        <v>0</v>
      </c>
    </row>
    <row r="98" spans="1:37" ht="15.75">
      <c r="A98" s="48" t="s">
        <v>534</v>
      </c>
      <c r="B98" s="415" t="s">
        <v>225</v>
      </c>
      <c r="C98" s="191">
        <v>3916884</v>
      </c>
      <c r="D98" s="191">
        <v>973880</v>
      </c>
      <c r="E98" s="191"/>
      <c r="F98" s="191"/>
      <c r="G98" s="191">
        <v>486940</v>
      </c>
      <c r="H98" s="191"/>
      <c r="I98" s="191">
        <v>486940</v>
      </c>
      <c r="J98" s="191"/>
      <c r="K98" s="191"/>
      <c r="L98" s="191"/>
      <c r="M98" s="191">
        <v>1031</v>
      </c>
      <c r="N98" s="191">
        <v>1225064</v>
      </c>
      <c r="O98" s="191"/>
      <c r="P98" s="191"/>
      <c r="Q98" s="191">
        <v>1753</v>
      </c>
      <c r="R98" s="191">
        <v>1717940</v>
      </c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389"/>
      <c r="AD98" s="191"/>
      <c r="AE98" s="191"/>
      <c r="AF98" s="416"/>
      <c r="AI98" s="351">
        <v>3916884</v>
      </c>
      <c r="AK98" s="414">
        <f t="shared" si="0"/>
        <v>0</v>
      </c>
    </row>
    <row r="99" spans="1:37" ht="15.75">
      <c r="A99" s="48" t="s">
        <v>535</v>
      </c>
      <c r="B99" s="415" t="s">
        <v>226</v>
      </c>
      <c r="C99" s="191">
        <v>3071300</v>
      </c>
      <c r="D99" s="191"/>
      <c r="E99" s="191"/>
      <c r="F99" s="191"/>
      <c r="G99" s="191"/>
      <c r="H99" s="191"/>
      <c r="I99" s="191"/>
      <c r="J99" s="191"/>
      <c r="K99" s="191"/>
      <c r="L99" s="191"/>
      <c r="M99" s="191">
        <v>1022</v>
      </c>
      <c r="N99" s="191">
        <v>1584100</v>
      </c>
      <c r="O99" s="191"/>
      <c r="P99" s="191"/>
      <c r="Q99" s="191">
        <v>1430</v>
      </c>
      <c r="R99" s="191">
        <v>1487200</v>
      </c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389"/>
      <c r="AD99" s="191"/>
      <c r="AE99" s="191"/>
      <c r="AF99" s="416"/>
      <c r="AI99" s="351">
        <v>3071300</v>
      </c>
      <c r="AK99" s="414">
        <f t="shared" si="0"/>
        <v>0</v>
      </c>
    </row>
    <row r="100" spans="1:37" ht="15.75">
      <c r="A100" s="48" t="s">
        <v>536</v>
      </c>
      <c r="B100" s="415" t="s">
        <v>227</v>
      </c>
      <c r="C100" s="191">
        <v>558000</v>
      </c>
      <c r="D100" s="191">
        <v>558000</v>
      </c>
      <c r="E100" s="191"/>
      <c r="F100" s="191"/>
      <c r="G100" s="191"/>
      <c r="H100" s="191">
        <v>707599</v>
      </c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389"/>
      <c r="AD100" s="191"/>
      <c r="AE100" s="191"/>
      <c r="AF100" s="416"/>
      <c r="AI100" s="351">
        <v>558000</v>
      </c>
      <c r="AK100" s="414">
        <f t="shared" si="0"/>
        <v>0</v>
      </c>
    </row>
    <row r="101" spans="1:37" ht="15.75">
      <c r="A101" s="48" t="s">
        <v>537</v>
      </c>
      <c r="B101" s="415" t="s">
        <v>228</v>
      </c>
      <c r="C101" s="191">
        <v>558000</v>
      </c>
      <c r="D101" s="191">
        <v>558000</v>
      </c>
      <c r="E101" s="191"/>
      <c r="F101" s="191"/>
      <c r="G101" s="191"/>
      <c r="H101" s="191">
        <v>862975</v>
      </c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389"/>
      <c r="AD101" s="191"/>
      <c r="AE101" s="191"/>
      <c r="AF101" s="416"/>
      <c r="AI101" s="351">
        <v>558000</v>
      </c>
      <c r="AK101" s="414">
        <f t="shared" si="0"/>
        <v>0</v>
      </c>
    </row>
    <row r="102" spans="1:37" ht="15.75">
      <c r="A102" s="48" t="s">
        <v>538</v>
      </c>
      <c r="B102" s="415" t="s">
        <v>229</v>
      </c>
      <c r="C102" s="191">
        <v>558000</v>
      </c>
      <c r="D102" s="191">
        <v>558000</v>
      </c>
      <c r="E102" s="191"/>
      <c r="F102" s="191"/>
      <c r="G102" s="191"/>
      <c r="H102" s="191">
        <v>651730</v>
      </c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389"/>
      <c r="AD102" s="191"/>
      <c r="AE102" s="191"/>
      <c r="AF102" s="416"/>
      <c r="AI102" s="351">
        <v>558000</v>
      </c>
      <c r="AK102" s="414">
        <f t="shared" si="0"/>
        <v>0</v>
      </c>
    </row>
    <row r="103" spans="1:37" ht="15.75">
      <c r="A103" s="48" t="s">
        <v>539</v>
      </c>
      <c r="B103" s="415" t="s">
        <v>230</v>
      </c>
      <c r="C103" s="191">
        <v>837000</v>
      </c>
      <c r="D103" s="191">
        <v>837000</v>
      </c>
      <c r="E103" s="191"/>
      <c r="F103" s="191"/>
      <c r="G103" s="191"/>
      <c r="H103" s="191">
        <v>2945729</v>
      </c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389"/>
      <c r="AD103" s="191"/>
      <c r="AE103" s="191"/>
      <c r="AF103" s="416"/>
      <c r="AI103" s="351">
        <v>837000</v>
      </c>
      <c r="AK103" s="414">
        <f t="shared" si="0"/>
        <v>0</v>
      </c>
    </row>
    <row r="104" spans="1:37" ht="15.75">
      <c r="A104" s="48" t="s">
        <v>540</v>
      </c>
      <c r="B104" s="415" t="s">
        <v>231</v>
      </c>
      <c r="C104" s="191">
        <v>334800</v>
      </c>
      <c r="D104" s="191">
        <v>334800</v>
      </c>
      <c r="E104" s="191"/>
      <c r="F104" s="191"/>
      <c r="G104" s="191"/>
      <c r="H104" s="191">
        <v>1826100</v>
      </c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389"/>
      <c r="AD104" s="191"/>
      <c r="AE104" s="191"/>
      <c r="AF104" s="416"/>
      <c r="AI104" s="351">
        <v>334800</v>
      </c>
      <c r="AK104" s="414">
        <f t="shared" si="0"/>
        <v>0</v>
      </c>
    </row>
    <row r="105" spans="1:37" ht="15.75">
      <c r="A105" s="48" t="s">
        <v>541</v>
      </c>
      <c r="B105" s="394" t="s">
        <v>1020</v>
      </c>
      <c r="C105" s="191">
        <v>1794169</v>
      </c>
      <c r="D105" s="191"/>
      <c r="E105" s="191"/>
      <c r="F105" s="191"/>
      <c r="G105" s="191"/>
      <c r="H105" s="191"/>
      <c r="I105" s="191"/>
      <c r="J105" s="191"/>
      <c r="K105" s="417">
        <v>1</v>
      </c>
      <c r="L105" s="418">
        <v>1794169</v>
      </c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389"/>
      <c r="AD105" s="191"/>
      <c r="AE105" s="191"/>
      <c r="AF105" s="416"/>
      <c r="AI105" s="351">
        <v>1794169</v>
      </c>
      <c r="AK105" s="414">
        <f t="shared" si="0"/>
        <v>0</v>
      </c>
    </row>
    <row r="106" spans="1:37" ht="15.75">
      <c r="A106" s="48" t="s">
        <v>542</v>
      </c>
      <c r="B106" s="415" t="s">
        <v>232</v>
      </c>
      <c r="C106" s="191">
        <v>1433948</v>
      </c>
      <c r="D106" s="191">
        <v>1433948</v>
      </c>
      <c r="E106" s="191"/>
      <c r="F106" s="191">
        <v>458863</v>
      </c>
      <c r="G106" s="191">
        <v>688295</v>
      </c>
      <c r="H106" s="191"/>
      <c r="I106" s="191">
        <v>289629</v>
      </c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389"/>
      <c r="AD106" s="191"/>
      <c r="AE106" s="191"/>
      <c r="AF106" s="416"/>
      <c r="AI106" s="351">
        <v>1433948</v>
      </c>
      <c r="AK106" s="414">
        <f t="shared" si="0"/>
        <v>0</v>
      </c>
    </row>
    <row r="107" spans="1:37" ht="15.75">
      <c r="A107" s="48" t="s">
        <v>543</v>
      </c>
      <c r="B107" s="415" t="s">
        <v>233</v>
      </c>
      <c r="C107" s="191">
        <v>1719840</v>
      </c>
      <c r="D107" s="191"/>
      <c r="E107" s="191"/>
      <c r="F107" s="191"/>
      <c r="G107" s="191"/>
      <c r="H107" s="191"/>
      <c r="I107" s="191"/>
      <c r="J107" s="191"/>
      <c r="K107" s="417">
        <v>1</v>
      </c>
      <c r="L107" s="191">
        <v>1719840</v>
      </c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389"/>
      <c r="AD107" s="191"/>
      <c r="AE107" s="191"/>
      <c r="AF107" s="416"/>
      <c r="AI107" s="351">
        <v>1719840</v>
      </c>
      <c r="AK107" s="414">
        <f t="shared" si="0"/>
        <v>0</v>
      </c>
    </row>
    <row r="108" spans="1:37" ht="15.75">
      <c r="A108" s="48" t="s">
        <v>544</v>
      </c>
      <c r="B108" s="415" t="s">
        <v>234</v>
      </c>
      <c r="C108" s="191">
        <v>1017875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292">
        <v>702.05</v>
      </c>
      <c r="N108" s="292">
        <v>1017875</v>
      </c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389"/>
      <c r="AD108" s="191"/>
      <c r="AE108" s="191"/>
      <c r="AF108" s="416"/>
      <c r="AI108" s="351">
        <v>1017875</v>
      </c>
      <c r="AK108" s="414">
        <f t="shared" si="0"/>
        <v>0</v>
      </c>
    </row>
    <row r="109" spans="1:37" ht="15.75">
      <c r="A109" s="48" t="s">
        <v>545</v>
      </c>
      <c r="B109" s="415" t="s">
        <v>235</v>
      </c>
      <c r="C109" s="191">
        <v>1767881</v>
      </c>
      <c r="D109" s="191">
        <v>722300</v>
      </c>
      <c r="E109" s="191"/>
      <c r="F109" s="191"/>
      <c r="G109" s="191"/>
      <c r="H109" s="191">
        <v>729433</v>
      </c>
      <c r="I109" s="191"/>
      <c r="J109" s="191"/>
      <c r="K109" s="191"/>
      <c r="L109" s="191"/>
      <c r="M109" s="292">
        <v>671.8</v>
      </c>
      <c r="N109" s="292">
        <v>1045581</v>
      </c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389"/>
      <c r="AD109" s="191"/>
      <c r="AE109" s="191"/>
      <c r="AF109" s="416"/>
      <c r="AI109" s="351">
        <v>1767881</v>
      </c>
      <c r="AK109" s="414">
        <f t="shared" si="0"/>
        <v>0</v>
      </c>
    </row>
    <row r="110" spans="1:37" ht="15.75">
      <c r="A110" s="48" t="s">
        <v>546</v>
      </c>
      <c r="B110" s="415" t="s">
        <v>236</v>
      </c>
      <c r="C110" s="191">
        <v>1959121</v>
      </c>
      <c r="D110" s="191">
        <v>722300</v>
      </c>
      <c r="E110" s="191"/>
      <c r="F110" s="191"/>
      <c r="G110" s="191"/>
      <c r="H110" s="191">
        <v>1037670</v>
      </c>
      <c r="I110" s="191"/>
      <c r="J110" s="191"/>
      <c r="K110" s="191"/>
      <c r="L110" s="191"/>
      <c r="M110" s="292">
        <v>795</v>
      </c>
      <c r="N110" s="292">
        <v>1236821</v>
      </c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389"/>
      <c r="AD110" s="191"/>
      <c r="AE110" s="191"/>
      <c r="AF110" s="416"/>
      <c r="AI110" s="351">
        <v>1959121</v>
      </c>
      <c r="AK110" s="414">
        <f t="shared" si="0"/>
        <v>0</v>
      </c>
    </row>
    <row r="111" spans="1:37" ht="15.75">
      <c r="A111" s="48" t="s">
        <v>547</v>
      </c>
      <c r="B111" s="415" t="s">
        <v>237</v>
      </c>
      <c r="C111" s="191">
        <v>1531462</v>
      </c>
      <c r="D111" s="191">
        <v>722300</v>
      </c>
      <c r="E111" s="191"/>
      <c r="F111" s="191"/>
      <c r="G111" s="191"/>
      <c r="H111" s="191">
        <v>817514</v>
      </c>
      <c r="I111" s="191"/>
      <c r="J111" s="191"/>
      <c r="K111" s="191"/>
      <c r="L111" s="191"/>
      <c r="M111" s="191">
        <v>522</v>
      </c>
      <c r="N111" s="191">
        <v>809162</v>
      </c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389"/>
      <c r="AD111" s="191"/>
      <c r="AE111" s="191"/>
      <c r="AF111" s="416"/>
      <c r="AI111" s="351">
        <v>1531462</v>
      </c>
      <c r="AK111" s="414">
        <f t="shared" si="0"/>
        <v>0</v>
      </c>
    </row>
    <row r="112" spans="1:37" ht="15.75">
      <c r="A112" s="48" t="s">
        <v>548</v>
      </c>
      <c r="B112" s="415" t="s">
        <v>238</v>
      </c>
      <c r="C112" s="191">
        <v>1014897</v>
      </c>
      <c r="D112" s="191"/>
      <c r="E112" s="191"/>
      <c r="F112" s="191"/>
      <c r="G112" s="191"/>
      <c r="H112" s="191"/>
      <c r="I112" s="191"/>
      <c r="J112" s="191"/>
      <c r="K112" s="191"/>
      <c r="L112" s="191"/>
      <c r="M112" s="292">
        <v>651</v>
      </c>
      <c r="N112" s="292">
        <v>1014897</v>
      </c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389"/>
      <c r="AD112" s="191"/>
      <c r="AE112" s="191"/>
      <c r="AF112" s="416"/>
      <c r="AI112" s="351">
        <v>1014897</v>
      </c>
      <c r="AK112" s="414">
        <f t="shared" si="0"/>
        <v>0</v>
      </c>
    </row>
    <row r="113" spans="1:37" ht="15.75">
      <c r="A113" s="48" t="s">
        <v>549</v>
      </c>
      <c r="B113" s="415" t="s">
        <v>239</v>
      </c>
      <c r="C113" s="191">
        <v>933830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292">
        <v>669.3</v>
      </c>
      <c r="N113" s="292">
        <v>933830</v>
      </c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389"/>
      <c r="AD113" s="191"/>
      <c r="AE113" s="191"/>
      <c r="AF113" s="416"/>
      <c r="AI113" s="351">
        <v>933830</v>
      </c>
      <c r="AK113" s="414">
        <f t="shared" si="0"/>
        <v>0</v>
      </c>
    </row>
    <row r="114" spans="1:37" ht="15.75">
      <c r="A114" s="48" t="s">
        <v>550</v>
      </c>
      <c r="B114" s="415" t="s">
        <v>240</v>
      </c>
      <c r="C114" s="191">
        <v>984374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>
        <v>635.08</v>
      </c>
      <c r="N114" s="191">
        <v>984374</v>
      </c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389"/>
      <c r="AD114" s="191"/>
      <c r="AE114" s="191"/>
      <c r="AF114" s="416"/>
      <c r="AI114" s="351">
        <v>984374</v>
      </c>
      <c r="AK114" s="414">
        <f t="shared" si="0"/>
        <v>0</v>
      </c>
    </row>
    <row r="115" spans="1:37" ht="15.75">
      <c r="A115" s="48" t="s">
        <v>551</v>
      </c>
      <c r="B115" s="415" t="s">
        <v>241</v>
      </c>
      <c r="C115" s="191">
        <v>1316105</v>
      </c>
      <c r="D115" s="191"/>
      <c r="E115" s="191"/>
      <c r="F115" s="191"/>
      <c r="G115" s="191"/>
      <c r="H115" s="191"/>
      <c r="I115" s="191"/>
      <c r="J115" s="191"/>
      <c r="K115" s="191"/>
      <c r="L115" s="191"/>
      <c r="M115" s="191">
        <v>849.1</v>
      </c>
      <c r="N115" s="191">
        <v>1316105</v>
      </c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389"/>
      <c r="AD115" s="191"/>
      <c r="AE115" s="191"/>
      <c r="AF115" s="416"/>
      <c r="AI115" s="351">
        <v>1329135</v>
      </c>
      <c r="AK115" s="414">
        <f t="shared" si="0"/>
        <v>13030</v>
      </c>
    </row>
    <row r="116" spans="1:37" ht="15.75">
      <c r="A116" s="48" t="s">
        <v>552</v>
      </c>
      <c r="B116" s="415" t="s">
        <v>242</v>
      </c>
      <c r="C116" s="191">
        <v>2047631</v>
      </c>
      <c r="D116" s="191"/>
      <c r="E116" s="191"/>
      <c r="F116" s="191"/>
      <c r="G116" s="191"/>
      <c r="H116" s="191"/>
      <c r="I116" s="191"/>
      <c r="J116" s="191"/>
      <c r="K116" s="191"/>
      <c r="L116" s="191"/>
      <c r="M116" s="292">
        <v>850</v>
      </c>
      <c r="N116" s="292">
        <v>1527820</v>
      </c>
      <c r="O116" s="191"/>
      <c r="P116" s="191"/>
      <c r="Q116" s="191">
        <v>600</v>
      </c>
      <c r="R116" s="191">
        <v>519811</v>
      </c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389"/>
      <c r="AD116" s="191"/>
      <c r="AE116" s="191"/>
      <c r="AF116" s="416"/>
      <c r="AI116" s="351">
        <v>2047631</v>
      </c>
      <c r="AK116" s="414">
        <f t="shared" si="0"/>
        <v>0</v>
      </c>
    </row>
    <row r="117" spans="1:37" ht="15.75">
      <c r="A117" s="48" t="s">
        <v>553</v>
      </c>
      <c r="B117" s="415" t="s">
        <v>243</v>
      </c>
      <c r="C117" s="191">
        <v>7049985</v>
      </c>
      <c r="D117" s="191"/>
      <c r="E117" s="191"/>
      <c r="F117" s="191"/>
      <c r="G117" s="191"/>
      <c r="H117" s="191"/>
      <c r="I117" s="191"/>
      <c r="J117" s="191"/>
      <c r="K117" s="191"/>
      <c r="L117" s="191"/>
      <c r="M117" s="292">
        <v>2124</v>
      </c>
      <c r="N117" s="292">
        <v>4096385</v>
      </c>
      <c r="O117" s="191"/>
      <c r="P117" s="191"/>
      <c r="Q117" s="191">
        <v>2840</v>
      </c>
      <c r="R117" s="191">
        <v>2953600</v>
      </c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389"/>
      <c r="AD117" s="191"/>
      <c r="AE117" s="191"/>
      <c r="AF117" s="416"/>
      <c r="AI117" s="351">
        <v>7049985</v>
      </c>
      <c r="AK117" s="414">
        <f t="shared" si="0"/>
        <v>0</v>
      </c>
    </row>
    <row r="118" spans="1:37" ht="15.75">
      <c r="A118" s="48" t="s">
        <v>554</v>
      </c>
      <c r="B118" s="415" t="s">
        <v>244</v>
      </c>
      <c r="C118" s="191">
        <v>3012870</v>
      </c>
      <c r="D118" s="191">
        <v>1951470</v>
      </c>
      <c r="E118" s="292">
        <v>155650</v>
      </c>
      <c r="F118" s="191">
        <v>243180</v>
      </c>
      <c r="G118" s="191">
        <v>364770</v>
      </c>
      <c r="H118" s="191">
        <v>674066</v>
      </c>
      <c r="I118" s="191">
        <v>519570</v>
      </c>
      <c r="J118" s="191"/>
      <c r="K118" s="191"/>
      <c r="L118" s="191"/>
      <c r="M118" s="191">
        <v>732</v>
      </c>
      <c r="N118" s="191">
        <v>1061400</v>
      </c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389"/>
      <c r="AD118" s="191"/>
      <c r="AE118" s="191"/>
      <c r="AF118" s="416"/>
      <c r="AI118" s="351">
        <v>3012870</v>
      </c>
      <c r="AK118" s="414">
        <f t="shared" si="0"/>
        <v>0</v>
      </c>
    </row>
    <row r="119" spans="1:37" ht="15.75">
      <c r="A119" s="48" t="s">
        <v>555</v>
      </c>
      <c r="B119" s="415" t="s">
        <v>245</v>
      </c>
      <c r="C119" s="191">
        <v>870150</v>
      </c>
      <c r="D119" s="191"/>
      <c r="E119" s="191"/>
      <c r="F119" s="191"/>
      <c r="G119" s="191"/>
      <c r="H119" s="191"/>
      <c r="I119" s="191"/>
      <c r="J119" s="191"/>
      <c r="K119" s="191"/>
      <c r="L119" s="191"/>
      <c r="M119" s="191">
        <v>523</v>
      </c>
      <c r="N119" s="191">
        <v>810650</v>
      </c>
      <c r="O119" s="191"/>
      <c r="P119" s="191"/>
      <c r="Q119" s="191"/>
      <c r="R119" s="191"/>
      <c r="S119" s="191">
        <v>76</v>
      </c>
      <c r="T119" s="191">
        <v>59500</v>
      </c>
      <c r="U119" s="191"/>
      <c r="V119" s="191"/>
      <c r="W119" s="191"/>
      <c r="X119" s="191"/>
      <c r="Y119" s="191"/>
      <c r="Z119" s="191"/>
      <c r="AA119" s="191"/>
      <c r="AB119" s="191"/>
      <c r="AC119" s="389"/>
      <c r="AD119" s="191"/>
      <c r="AE119" s="191"/>
      <c r="AF119" s="416"/>
      <c r="AI119" s="351">
        <v>870150</v>
      </c>
      <c r="AK119" s="414">
        <f t="shared" si="0"/>
        <v>0</v>
      </c>
    </row>
    <row r="120" spans="1:37" ht="15.75">
      <c r="A120" s="48" t="s">
        <v>556</v>
      </c>
      <c r="B120" s="413" t="s">
        <v>246</v>
      </c>
      <c r="C120" s="191">
        <v>810650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>
        <v>523</v>
      </c>
      <c r="N120" s="191">
        <v>810650</v>
      </c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389"/>
      <c r="AD120" s="191"/>
      <c r="AE120" s="191"/>
      <c r="AF120" s="416"/>
      <c r="AI120" s="351">
        <v>810650</v>
      </c>
      <c r="AK120" s="414">
        <f t="shared" si="0"/>
        <v>0</v>
      </c>
    </row>
    <row r="121" spans="1:37" ht="15.75">
      <c r="A121" s="48" t="s">
        <v>557</v>
      </c>
      <c r="B121" s="413" t="s">
        <v>247</v>
      </c>
      <c r="C121" s="191">
        <v>810650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>
        <v>474</v>
      </c>
      <c r="N121" s="191">
        <v>810650</v>
      </c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389"/>
      <c r="AD121" s="191"/>
      <c r="AE121" s="191"/>
      <c r="AF121" s="416"/>
      <c r="AI121" s="351">
        <v>810650</v>
      </c>
      <c r="AK121" s="414">
        <f t="shared" si="0"/>
        <v>0</v>
      </c>
    </row>
    <row r="122" spans="1:37" ht="15.75">
      <c r="A122" s="48" t="s">
        <v>558</v>
      </c>
      <c r="B122" s="415" t="s">
        <v>248</v>
      </c>
      <c r="C122" s="191">
        <v>1619163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292">
        <v>1050</v>
      </c>
      <c r="N122" s="292">
        <v>1619163</v>
      </c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389"/>
      <c r="AD122" s="191"/>
      <c r="AE122" s="191"/>
      <c r="AF122" s="416"/>
      <c r="AI122" s="351">
        <v>1619163</v>
      </c>
      <c r="AK122" s="414">
        <f t="shared" si="0"/>
        <v>0</v>
      </c>
    </row>
    <row r="123" spans="1:37" ht="15.75">
      <c r="A123" s="48" t="s">
        <v>559</v>
      </c>
      <c r="B123" s="415" t="s">
        <v>249</v>
      </c>
      <c r="C123" s="191">
        <v>2245684</v>
      </c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>
        <v>2055.8</v>
      </c>
      <c r="R123" s="292">
        <v>2245684</v>
      </c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389"/>
      <c r="AD123" s="191"/>
      <c r="AE123" s="191"/>
      <c r="AF123" s="416"/>
      <c r="AI123" s="351">
        <v>2287267</v>
      </c>
      <c r="AK123" s="414">
        <f t="shared" si="0"/>
        <v>41583</v>
      </c>
    </row>
    <row r="124" spans="1:37" ht="15.75">
      <c r="A124" s="48" t="s">
        <v>560</v>
      </c>
      <c r="B124" s="415" t="s">
        <v>250</v>
      </c>
      <c r="C124" s="191">
        <v>466550</v>
      </c>
      <c r="D124" s="191"/>
      <c r="E124" s="191"/>
      <c r="F124" s="191"/>
      <c r="G124" s="191"/>
      <c r="H124" s="191"/>
      <c r="I124" s="191"/>
      <c r="J124" s="191"/>
      <c r="K124" s="191"/>
      <c r="L124" s="191"/>
      <c r="M124" s="191">
        <v>270</v>
      </c>
      <c r="N124" s="191">
        <v>466550</v>
      </c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389"/>
      <c r="AD124" s="191"/>
      <c r="AE124" s="191"/>
      <c r="AF124" s="416"/>
      <c r="AI124" s="351">
        <v>471169</v>
      </c>
      <c r="AK124" s="414">
        <f t="shared" si="0"/>
        <v>4619</v>
      </c>
    </row>
    <row r="125" spans="1:37" ht="15.75">
      <c r="A125" s="48" t="s">
        <v>561</v>
      </c>
      <c r="B125" s="415" t="s">
        <v>251</v>
      </c>
      <c r="C125" s="191">
        <v>1251610</v>
      </c>
      <c r="D125" s="191"/>
      <c r="E125" s="191"/>
      <c r="F125" s="191"/>
      <c r="G125" s="191"/>
      <c r="H125" s="191"/>
      <c r="I125" s="191"/>
      <c r="J125" s="191"/>
      <c r="K125" s="191"/>
      <c r="L125" s="191"/>
      <c r="M125" s="292">
        <v>913.6</v>
      </c>
      <c r="N125" s="292">
        <v>1251610</v>
      </c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389"/>
      <c r="AD125" s="191"/>
      <c r="AE125" s="191"/>
      <c r="AF125" s="416"/>
      <c r="AI125" s="351">
        <v>1251610</v>
      </c>
      <c r="AK125" s="414">
        <f t="shared" si="0"/>
        <v>0</v>
      </c>
    </row>
    <row r="126" spans="1:37" ht="15.75">
      <c r="A126" s="48" t="s">
        <v>562</v>
      </c>
      <c r="B126" s="413" t="s">
        <v>252</v>
      </c>
      <c r="C126" s="191">
        <v>3351500</v>
      </c>
      <c r="D126" s="191">
        <v>3351500</v>
      </c>
      <c r="E126" s="191"/>
      <c r="F126" s="191">
        <v>425383</v>
      </c>
      <c r="G126" s="191">
        <v>298421</v>
      </c>
      <c r="H126" s="191">
        <v>1019350</v>
      </c>
      <c r="I126" s="191">
        <v>817142</v>
      </c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389"/>
      <c r="AD126" s="191"/>
      <c r="AE126" s="191"/>
      <c r="AF126" s="416"/>
      <c r="AI126" s="351">
        <v>3351500</v>
      </c>
      <c r="AK126" s="414">
        <f t="shared" si="0"/>
        <v>0</v>
      </c>
    </row>
    <row r="127" spans="1:37" ht="15.75">
      <c r="A127" s="48" t="s">
        <v>563</v>
      </c>
      <c r="B127" s="413" t="s">
        <v>253</v>
      </c>
      <c r="C127" s="191">
        <v>1305800</v>
      </c>
      <c r="D127" s="191">
        <v>1305800</v>
      </c>
      <c r="E127" s="191"/>
      <c r="F127" s="191"/>
      <c r="G127" s="191"/>
      <c r="H127" s="191">
        <v>914060</v>
      </c>
      <c r="I127" s="191">
        <v>816623</v>
      </c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389"/>
      <c r="AD127" s="191"/>
      <c r="AE127" s="191"/>
      <c r="AF127" s="416"/>
      <c r="AI127" s="351">
        <v>1305800</v>
      </c>
      <c r="AK127" s="414">
        <f t="shared" si="0"/>
        <v>0</v>
      </c>
    </row>
    <row r="128" spans="1:37" ht="15.75">
      <c r="A128" s="48" t="s">
        <v>564</v>
      </c>
      <c r="B128" s="413" t="s">
        <v>254</v>
      </c>
      <c r="C128" s="191">
        <v>1305800</v>
      </c>
      <c r="D128" s="191">
        <v>1305800</v>
      </c>
      <c r="E128" s="191"/>
      <c r="F128" s="191"/>
      <c r="G128" s="191"/>
      <c r="H128" s="191">
        <v>914060</v>
      </c>
      <c r="I128" s="191">
        <v>816623</v>
      </c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389"/>
      <c r="AD128" s="191"/>
      <c r="AE128" s="191"/>
      <c r="AF128" s="416"/>
      <c r="AI128" s="351">
        <v>1305800</v>
      </c>
      <c r="AK128" s="414">
        <f t="shared" si="0"/>
        <v>0</v>
      </c>
    </row>
    <row r="129" spans="1:37" ht="15.75">
      <c r="A129" s="48" t="s">
        <v>565</v>
      </c>
      <c r="B129" s="419" t="s">
        <v>255</v>
      </c>
      <c r="C129" s="191">
        <v>1305800</v>
      </c>
      <c r="D129" s="191">
        <v>1305800</v>
      </c>
      <c r="E129" s="378"/>
      <c r="F129" s="378"/>
      <c r="G129" s="378"/>
      <c r="H129" s="378">
        <v>914060</v>
      </c>
      <c r="I129" s="378">
        <v>816623</v>
      </c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9"/>
      <c r="AD129" s="378"/>
      <c r="AE129" s="378"/>
      <c r="AF129" s="416"/>
      <c r="AI129" s="351">
        <v>1305800</v>
      </c>
      <c r="AK129" s="414">
        <f t="shared" si="0"/>
        <v>0</v>
      </c>
    </row>
    <row r="130" spans="1:37" s="421" customFormat="1" ht="15.75">
      <c r="A130" s="657" t="s">
        <v>77</v>
      </c>
      <c r="B130" s="657"/>
      <c r="C130" s="292">
        <v>101870403</v>
      </c>
      <c r="D130" s="292">
        <v>26957627</v>
      </c>
      <c r="E130" s="292">
        <v>989890</v>
      </c>
      <c r="F130" s="292">
        <v>2278711</v>
      </c>
      <c r="G130" s="292">
        <v>4144911</v>
      </c>
      <c r="H130" s="292">
        <v>21596252</v>
      </c>
      <c r="I130" s="292">
        <v>5533073</v>
      </c>
      <c r="J130" s="292"/>
      <c r="K130" s="292">
        <v>2</v>
      </c>
      <c r="L130" s="292">
        <v>3514009</v>
      </c>
      <c r="M130" s="292">
        <v>27401.609999999997</v>
      </c>
      <c r="N130" s="292">
        <v>43192198</v>
      </c>
      <c r="O130" s="292"/>
      <c r="P130" s="292"/>
      <c r="Q130" s="292">
        <v>24827.2</v>
      </c>
      <c r="R130" s="292">
        <v>28125674</v>
      </c>
      <c r="S130" s="292">
        <v>76</v>
      </c>
      <c r="T130" s="292">
        <v>59500</v>
      </c>
      <c r="U130" s="292">
        <v>1</v>
      </c>
      <c r="V130" s="292">
        <v>21395</v>
      </c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420"/>
      <c r="AI130" s="421">
        <v>101975188</v>
      </c>
      <c r="AK130" s="414">
        <f t="shared" si="0"/>
        <v>104785</v>
      </c>
    </row>
    <row r="131" spans="1:32" s="421" customFormat="1" ht="15.75">
      <c r="A131" s="382" t="s">
        <v>31</v>
      </c>
      <c r="B131" s="422"/>
      <c r="C131" s="423"/>
      <c r="D131" s="423"/>
      <c r="E131" s="423"/>
      <c r="F131" s="423"/>
      <c r="G131" s="423"/>
      <c r="H131" s="423"/>
      <c r="I131" s="423"/>
      <c r="J131" s="423"/>
      <c r="K131" s="422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385"/>
      <c r="AD131" s="423"/>
      <c r="AE131" s="424"/>
      <c r="AF131" s="420"/>
    </row>
    <row r="132" spans="1:32" ht="15.75">
      <c r="A132" s="48" t="s">
        <v>566</v>
      </c>
      <c r="B132" s="425" t="s">
        <v>256</v>
      </c>
      <c r="C132" s="191">
        <v>1336075</v>
      </c>
      <c r="D132" s="194"/>
      <c r="E132" s="194"/>
      <c r="F132" s="194"/>
      <c r="G132" s="194"/>
      <c r="H132" s="194"/>
      <c r="I132" s="194"/>
      <c r="J132" s="194"/>
      <c r="K132" s="386"/>
      <c r="L132" s="194"/>
      <c r="M132" s="194"/>
      <c r="N132" s="194"/>
      <c r="O132" s="194"/>
      <c r="P132" s="407"/>
      <c r="Q132" s="194">
        <v>1372</v>
      </c>
      <c r="R132" s="372">
        <v>1336075</v>
      </c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387"/>
      <c r="AD132" s="194"/>
      <c r="AE132" s="194"/>
      <c r="AF132" s="416"/>
    </row>
    <row r="133" spans="1:32" ht="15.75">
      <c r="A133" s="48" t="s">
        <v>567</v>
      </c>
      <c r="B133" s="426" t="s">
        <v>257</v>
      </c>
      <c r="C133" s="191">
        <v>3129128</v>
      </c>
      <c r="D133" s="191"/>
      <c r="E133" s="191"/>
      <c r="F133" s="191"/>
      <c r="G133" s="191"/>
      <c r="H133" s="191"/>
      <c r="I133" s="191"/>
      <c r="J133" s="191"/>
      <c r="K133" s="388"/>
      <c r="L133" s="191"/>
      <c r="M133" s="191">
        <v>991</v>
      </c>
      <c r="N133" s="191">
        <v>1410600</v>
      </c>
      <c r="O133" s="191"/>
      <c r="P133" s="390"/>
      <c r="Q133" s="191">
        <v>1683</v>
      </c>
      <c r="R133" s="191">
        <v>1718528</v>
      </c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389"/>
      <c r="AD133" s="191"/>
      <c r="AE133" s="191"/>
      <c r="AF133" s="416"/>
    </row>
    <row r="134" spans="1:32" ht="15.75">
      <c r="A134" s="48" t="s">
        <v>568</v>
      </c>
      <c r="B134" s="426" t="s">
        <v>258</v>
      </c>
      <c r="C134" s="191">
        <v>2619156</v>
      </c>
      <c r="D134" s="191"/>
      <c r="E134" s="191"/>
      <c r="F134" s="191"/>
      <c r="G134" s="191"/>
      <c r="H134" s="191"/>
      <c r="I134" s="191"/>
      <c r="J134" s="191"/>
      <c r="K134" s="388"/>
      <c r="L134" s="191"/>
      <c r="M134" s="191">
        <v>810</v>
      </c>
      <c r="N134" s="191">
        <v>1108934</v>
      </c>
      <c r="O134" s="191"/>
      <c r="P134" s="390"/>
      <c r="Q134" s="191">
        <v>1479</v>
      </c>
      <c r="R134" s="191">
        <v>1510222</v>
      </c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389"/>
      <c r="AD134" s="191"/>
      <c r="AE134" s="191"/>
      <c r="AF134" s="416"/>
    </row>
    <row r="135" spans="1:32" ht="15.75">
      <c r="A135" s="48" t="s">
        <v>569</v>
      </c>
      <c r="B135" s="426" t="s">
        <v>259</v>
      </c>
      <c r="C135" s="191">
        <v>3116988</v>
      </c>
      <c r="D135" s="191"/>
      <c r="E135" s="191"/>
      <c r="F135" s="191"/>
      <c r="G135" s="191"/>
      <c r="H135" s="191"/>
      <c r="I135" s="191"/>
      <c r="J135" s="191"/>
      <c r="K135" s="388"/>
      <c r="L135" s="191"/>
      <c r="M135" s="191"/>
      <c r="N135" s="191"/>
      <c r="O135" s="191"/>
      <c r="P135" s="390"/>
      <c r="Q135" s="191">
        <v>3181</v>
      </c>
      <c r="R135" s="292">
        <v>3116988</v>
      </c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389"/>
      <c r="AD135" s="191"/>
      <c r="AE135" s="191"/>
      <c r="AF135" s="416"/>
    </row>
    <row r="136" spans="1:32" ht="15.75">
      <c r="A136" s="48" t="s">
        <v>570</v>
      </c>
      <c r="B136" s="426" t="s">
        <v>260</v>
      </c>
      <c r="C136" s="191">
        <v>3138522</v>
      </c>
      <c r="D136" s="191"/>
      <c r="E136" s="191"/>
      <c r="F136" s="191"/>
      <c r="G136" s="191"/>
      <c r="H136" s="191"/>
      <c r="I136" s="191"/>
      <c r="J136" s="191"/>
      <c r="K136" s="388"/>
      <c r="L136" s="191"/>
      <c r="M136" s="191"/>
      <c r="N136" s="191"/>
      <c r="O136" s="191"/>
      <c r="P136" s="390"/>
      <c r="Q136" s="191">
        <v>3174</v>
      </c>
      <c r="R136" s="191">
        <v>3138522</v>
      </c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389"/>
      <c r="AD136" s="191"/>
      <c r="AE136" s="191"/>
      <c r="AF136" s="416"/>
    </row>
    <row r="137" spans="1:32" ht="15.75">
      <c r="A137" s="48" t="s">
        <v>571</v>
      </c>
      <c r="B137" s="426" t="s">
        <v>261</v>
      </c>
      <c r="C137" s="191">
        <v>2830617</v>
      </c>
      <c r="D137" s="191"/>
      <c r="E137" s="191"/>
      <c r="F137" s="191"/>
      <c r="G137" s="191"/>
      <c r="H137" s="191"/>
      <c r="I137" s="191"/>
      <c r="J137" s="191"/>
      <c r="K137" s="388"/>
      <c r="L137" s="191"/>
      <c r="M137" s="191"/>
      <c r="N137" s="191"/>
      <c r="O137" s="191"/>
      <c r="P137" s="390"/>
      <c r="Q137" s="191">
        <v>1922</v>
      </c>
      <c r="R137" s="191">
        <v>2830617</v>
      </c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389"/>
      <c r="AD137" s="191"/>
      <c r="AE137" s="191"/>
      <c r="AF137" s="416"/>
    </row>
    <row r="138" spans="1:32" ht="15.75">
      <c r="A138" s="48" t="s">
        <v>572</v>
      </c>
      <c r="B138" s="426" t="s">
        <v>262</v>
      </c>
      <c r="C138" s="191">
        <v>1227029</v>
      </c>
      <c r="D138" s="191"/>
      <c r="E138" s="191"/>
      <c r="F138" s="191"/>
      <c r="G138" s="191"/>
      <c r="H138" s="191"/>
      <c r="I138" s="191"/>
      <c r="J138" s="191"/>
      <c r="K138" s="388"/>
      <c r="L138" s="191"/>
      <c r="M138" s="191"/>
      <c r="N138" s="191"/>
      <c r="O138" s="191"/>
      <c r="P138" s="390"/>
      <c r="Q138" s="191">
        <v>1250</v>
      </c>
      <c r="R138" s="191">
        <v>1227029</v>
      </c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389"/>
      <c r="AD138" s="191"/>
      <c r="AE138" s="191"/>
      <c r="AF138" s="416"/>
    </row>
    <row r="139" spans="1:32" ht="15.75">
      <c r="A139" s="48" t="s">
        <v>573</v>
      </c>
      <c r="B139" s="426" t="s">
        <v>263</v>
      </c>
      <c r="C139" s="191">
        <v>1426859</v>
      </c>
      <c r="D139" s="191"/>
      <c r="E139" s="191"/>
      <c r="F139" s="191"/>
      <c r="G139" s="191"/>
      <c r="H139" s="191"/>
      <c r="I139" s="191"/>
      <c r="J139" s="191"/>
      <c r="K139" s="388"/>
      <c r="L139" s="191"/>
      <c r="M139" s="191"/>
      <c r="N139" s="191"/>
      <c r="O139" s="191"/>
      <c r="P139" s="390"/>
      <c r="Q139" s="191">
        <v>1640</v>
      </c>
      <c r="R139" s="191">
        <v>1426859</v>
      </c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389"/>
      <c r="AD139" s="191"/>
      <c r="AE139" s="191"/>
      <c r="AF139" s="416"/>
    </row>
    <row r="140" spans="1:32" ht="15.75">
      <c r="A140" s="48" t="s">
        <v>1029</v>
      </c>
      <c r="B140" s="426" t="s">
        <v>264</v>
      </c>
      <c r="C140" s="191">
        <v>1528047</v>
      </c>
      <c r="D140" s="191"/>
      <c r="E140" s="191"/>
      <c r="F140" s="191"/>
      <c r="G140" s="191"/>
      <c r="H140" s="191"/>
      <c r="I140" s="191"/>
      <c r="J140" s="191"/>
      <c r="K140" s="388"/>
      <c r="L140" s="191"/>
      <c r="M140" s="191"/>
      <c r="N140" s="191"/>
      <c r="O140" s="191"/>
      <c r="P140" s="390"/>
      <c r="Q140" s="191">
        <v>1710</v>
      </c>
      <c r="R140" s="191">
        <v>1528047</v>
      </c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389"/>
      <c r="AD140" s="191"/>
      <c r="AE140" s="191"/>
      <c r="AF140" s="416"/>
    </row>
    <row r="141" spans="1:32" ht="15.75">
      <c r="A141" s="48" t="s">
        <v>1030</v>
      </c>
      <c r="B141" s="426" t="s">
        <v>942</v>
      </c>
      <c r="C141" s="191">
        <v>511280</v>
      </c>
      <c r="D141" s="191">
        <v>511280</v>
      </c>
      <c r="E141" s="191"/>
      <c r="F141" s="292">
        <v>195458</v>
      </c>
      <c r="G141" s="191"/>
      <c r="H141" s="292">
        <v>315822</v>
      </c>
      <c r="I141" s="191"/>
      <c r="J141" s="191"/>
      <c r="K141" s="388"/>
      <c r="L141" s="191"/>
      <c r="M141" s="191"/>
      <c r="N141" s="191"/>
      <c r="O141" s="191"/>
      <c r="P141" s="390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389"/>
      <c r="AD141" s="191"/>
      <c r="AE141" s="191"/>
      <c r="AF141" s="416"/>
    </row>
    <row r="142" spans="1:32" ht="15.75">
      <c r="A142" s="48" t="s">
        <v>574</v>
      </c>
      <c r="B142" s="426" t="s">
        <v>267</v>
      </c>
      <c r="C142" s="191">
        <v>784973</v>
      </c>
      <c r="D142" s="191"/>
      <c r="E142" s="191"/>
      <c r="F142" s="191"/>
      <c r="G142" s="191"/>
      <c r="H142" s="191"/>
      <c r="I142" s="191"/>
      <c r="J142" s="191"/>
      <c r="K142" s="388"/>
      <c r="L142" s="191"/>
      <c r="M142" s="191">
        <v>944</v>
      </c>
      <c r="N142" s="292">
        <v>784973</v>
      </c>
      <c r="O142" s="191"/>
      <c r="P142" s="390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389"/>
      <c r="AD142" s="191"/>
      <c r="AE142" s="191"/>
      <c r="AF142" s="416"/>
    </row>
    <row r="143" spans="1:32" ht="15.75">
      <c r="A143" s="48" t="s">
        <v>575</v>
      </c>
      <c r="B143" s="426" t="s">
        <v>477</v>
      </c>
      <c r="C143" s="191">
        <v>1070034</v>
      </c>
      <c r="D143" s="191"/>
      <c r="E143" s="191"/>
      <c r="F143" s="191"/>
      <c r="G143" s="191"/>
      <c r="H143" s="191"/>
      <c r="I143" s="191"/>
      <c r="J143" s="191"/>
      <c r="K143" s="388"/>
      <c r="L143" s="191"/>
      <c r="M143" s="191">
        <v>600</v>
      </c>
      <c r="N143" s="292">
        <v>1070034</v>
      </c>
      <c r="O143" s="191"/>
      <c r="P143" s="390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389"/>
      <c r="AD143" s="191"/>
      <c r="AE143" s="191"/>
      <c r="AF143" s="416"/>
    </row>
    <row r="144" spans="1:32" ht="15.75">
      <c r="A144" s="48" t="s">
        <v>576</v>
      </c>
      <c r="B144" s="426" t="s">
        <v>265</v>
      </c>
      <c r="C144" s="191">
        <v>198826</v>
      </c>
      <c r="D144" s="191">
        <v>198826</v>
      </c>
      <c r="E144" s="191"/>
      <c r="F144" s="191"/>
      <c r="G144" s="292">
        <v>198826</v>
      </c>
      <c r="H144" s="191"/>
      <c r="I144" s="191"/>
      <c r="J144" s="191"/>
      <c r="K144" s="388"/>
      <c r="L144" s="191"/>
      <c r="M144" s="191"/>
      <c r="N144" s="191"/>
      <c r="O144" s="191"/>
      <c r="P144" s="390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389"/>
      <c r="AD144" s="191"/>
      <c r="AE144" s="191"/>
      <c r="AF144" s="416"/>
    </row>
    <row r="145" spans="1:32" ht="15.75">
      <c r="A145" s="48" t="s">
        <v>577</v>
      </c>
      <c r="B145" s="427" t="s">
        <v>266</v>
      </c>
      <c r="C145" s="191">
        <v>468498</v>
      </c>
      <c r="D145" s="378">
        <v>204671</v>
      </c>
      <c r="E145" s="378"/>
      <c r="F145" s="373">
        <v>204671</v>
      </c>
      <c r="G145" s="378"/>
      <c r="H145" s="378"/>
      <c r="I145" s="378"/>
      <c r="J145" s="378"/>
      <c r="K145" s="392"/>
      <c r="L145" s="378"/>
      <c r="M145" s="378"/>
      <c r="N145" s="378"/>
      <c r="O145" s="378"/>
      <c r="P145" s="393"/>
      <c r="Q145" s="378">
        <v>1123</v>
      </c>
      <c r="R145" s="378">
        <v>263827</v>
      </c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9"/>
      <c r="AD145" s="378"/>
      <c r="AE145" s="378"/>
      <c r="AF145" s="416"/>
    </row>
    <row r="146" spans="1:32" s="421" customFormat="1" ht="15.75">
      <c r="A146" s="657" t="s">
        <v>78</v>
      </c>
      <c r="B146" s="657"/>
      <c r="C146" s="292">
        <v>23386032</v>
      </c>
      <c r="D146" s="292">
        <v>914777</v>
      </c>
      <c r="E146" s="292"/>
      <c r="F146" s="292">
        <v>400129</v>
      </c>
      <c r="G146" s="292">
        <v>198826</v>
      </c>
      <c r="H146" s="292">
        <v>315822</v>
      </c>
      <c r="I146" s="292"/>
      <c r="J146" s="292"/>
      <c r="K146" s="292"/>
      <c r="L146" s="292"/>
      <c r="M146" s="292">
        <v>3345</v>
      </c>
      <c r="N146" s="292">
        <v>4374541</v>
      </c>
      <c r="O146" s="292"/>
      <c r="P146" s="292"/>
      <c r="Q146" s="292">
        <v>18534</v>
      </c>
      <c r="R146" s="292">
        <v>18096714</v>
      </c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420"/>
    </row>
    <row r="147" spans="1:32" s="421" customFormat="1" ht="15.75">
      <c r="A147" s="661" t="s">
        <v>35</v>
      </c>
      <c r="B147" s="662"/>
      <c r="C147" s="423"/>
      <c r="D147" s="423"/>
      <c r="E147" s="423"/>
      <c r="F147" s="423"/>
      <c r="G147" s="423"/>
      <c r="H147" s="423"/>
      <c r="I147" s="423"/>
      <c r="J147" s="423"/>
      <c r="K147" s="428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385"/>
      <c r="AD147" s="423"/>
      <c r="AE147" s="424"/>
      <c r="AF147" s="420"/>
    </row>
    <row r="148" spans="1:32" ht="15.75">
      <c r="A148" s="48" t="s">
        <v>578</v>
      </c>
      <c r="B148" s="399" t="s">
        <v>268</v>
      </c>
      <c r="C148" s="191">
        <v>228628</v>
      </c>
      <c r="D148" s="194">
        <v>228628</v>
      </c>
      <c r="E148" s="194">
        <v>228628</v>
      </c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387"/>
      <c r="AD148" s="194"/>
      <c r="AE148" s="194"/>
      <c r="AF148" s="416"/>
    </row>
    <row r="149" spans="1:32" ht="15.75">
      <c r="A149" s="48" t="s">
        <v>579</v>
      </c>
      <c r="B149" s="401" t="s">
        <v>269</v>
      </c>
      <c r="C149" s="191">
        <v>2340165</v>
      </c>
      <c r="D149" s="191">
        <v>2340165</v>
      </c>
      <c r="E149" s="191"/>
      <c r="F149" s="191"/>
      <c r="G149" s="191"/>
      <c r="H149" s="191">
        <v>2340165</v>
      </c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389"/>
      <c r="AD149" s="191"/>
      <c r="AE149" s="191"/>
      <c r="AF149" s="416"/>
    </row>
    <row r="150" spans="1:32" ht="15.75">
      <c r="A150" s="48" t="s">
        <v>580</v>
      </c>
      <c r="B150" s="401" t="s">
        <v>270</v>
      </c>
      <c r="C150" s="191">
        <v>1845900</v>
      </c>
      <c r="D150" s="191"/>
      <c r="E150" s="191"/>
      <c r="F150" s="191"/>
      <c r="G150" s="191"/>
      <c r="H150" s="191"/>
      <c r="I150" s="191"/>
      <c r="J150" s="191"/>
      <c r="K150" s="191"/>
      <c r="L150" s="191"/>
      <c r="M150" s="191">
        <v>642</v>
      </c>
      <c r="N150" s="191">
        <v>995100</v>
      </c>
      <c r="O150" s="191"/>
      <c r="P150" s="191"/>
      <c r="Q150" s="191">
        <v>720</v>
      </c>
      <c r="R150" s="191">
        <v>748800</v>
      </c>
      <c r="S150" s="191">
        <v>120</v>
      </c>
      <c r="T150" s="191">
        <v>102000</v>
      </c>
      <c r="U150" s="191"/>
      <c r="V150" s="191"/>
      <c r="W150" s="191"/>
      <c r="X150" s="191"/>
      <c r="Y150" s="191"/>
      <c r="Z150" s="191"/>
      <c r="AA150" s="191"/>
      <c r="AB150" s="191"/>
      <c r="AC150" s="389"/>
      <c r="AD150" s="191"/>
      <c r="AE150" s="191"/>
      <c r="AF150" s="416"/>
    </row>
    <row r="151" spans="1:32" ht="15.75">
      <c r="A151" s="48" t="s">
        <v>581</v>
      </c>
      <c r="B151" s="401" t="s">
        <v>271</v>
      </c>
      <c r="C151" s="191">
        <v>1119180</v>
      </c>
      <c r="D151" s="191">
        <v>124080</v>
      </c>
      <c r="E151" s="191"/>
      <c r="F151" s="191"/>
      <c r="G151" s="191"/>
      <c r="H151" s="191">
        <v>124080</v>
      </c>
      <c r="I151" s="191"/>
      <c r="J151" s="191"/>
      <c r="K151" s="191"/>
      <c r="L151" s="191"/>
      <c r="M151" s="191">
        <v>642</v>
      </c>
      <c r="N151" s="191">
        <v>995100</v>
      </c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389"/>
      <c r="AD151" s="191"/>
      <c r="AE151" s="191"/>
      <c r="AF151" s="416"/>
    </row>
    <row r="152" spans="1:32" ht="15.75">
      <c r="A152" s="48" t="s">
        <v>582</v>
      </c>
      <c r="B152" s="401" t="s">
        <v>272</v>
      </c>
      <c r="C152" s="191">
        <v>990450</v>
      </c>
      <c r="D152" s="191"/>
      <c r="E152" s="191"/>
      <c r="F152" s="191"/>
      <c r="G152" s="191"/>
      <c r="H152" s="191"/>
      <c r="I152" s="191"/>
      <c r="J152" s="191"/>
      <c r="K152" s="191"/>
      <c r="L152" s="191"/>
      <c r="M152" s="191">
        <v>639</v>
      </c>
      <c r="N152" s="191">
        <v>990450</v>
      </c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389"/>
      <c r="AD152" s="191"/>
      <c r="AE152" s="191"/>
      <c r="AF152" s="416"/>
    </row>
    <row r="153" spans="1:32" ht="15.75">
      <c r="A153" s="48" t="s">
        <v>583</v>
      </c>
      <c r="B153" s="401" t="s">
        <v>273</v>
      </c>
      <c r="C153" s="191">
        <v>937532</v>
      </c>
      <c r="D153" s="191">
        <v>937532</v>
      </c>
      <c r="E153" s="191"/>
      <c r="F153" s="191"/>
      <c r="G153" s="191"/>
      <c r="H153" s="191">
        <v>576092</v>
      </c>
      <c r="I153" s="191">
        <v>361440</v>
      </c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389"/>
      <c r="AD153" s="191"/>
      <c r="AE153" s="191"/>
      <c r="AF153" s="416"/>
    </row>
    <row r="154" spans="1:32" ht="15.75">
      <c r="A154" s="48" t="s">
        <v>1031</v>
      </c>
      <c r="B154" s="401" t="s">
        <v>274</v>
      </c>
      <c r="C154" s="191">
        <v>3232662</v>
      </c>
      <c r="D154" s="191">
        <v>401600</v>
      </c>
      <c r="E154" s="191"/>
      <c r="F154" s="191"/>
      <c r="G154" s="191"/>
      <c r="H154" s="191"/>
      <c r="I154" s="191">
        <v>401600</v>
      </c>
      <c r="J154" s="191"/>
      <c r="K154" s="191"/>
      <c r="L154" s="191"/>
      <c r="M154" s="191">
        <v>868</v>
      </c>
      <c r="N154" s="191">
        <v>1386563</v>
      </c>
      <c r="O154" s="191"/>
      <c r="P154" s="191"/>
      <c r="Q154" s="191">
        <v>1743</v>
      </c>
      <c r="R154" s="191">
        <v>1444499</v>
      </c>
      <c r="S154" s="191"/>
      <c r="T154" s="191"/>
      <c r="U154" s="191">
        <v>1</v>
      </c>
      <c r="V154" s="191">
        <v>0</v>
      </c>
      <c r="W154" s="191"/>
      <c r="X154" s="191"/>
      <c r="Y154" s="191"/>
      <c r="Z154" s="191"/>
      <c r="AA154" s="191"/>
      <c r="AB154" s="191"/>
      <c r="AC154" s="389"/>
      <c r="AD154" s="191"/>
      <c r="AE154" s="191"/>
      <c r="AF154" s="416"/>
    </row>
    <row r="155" spans="1:32" ht="15.75">
      <c r="A155" s="48" t="s">
        <v>584</v>
      </c>
      <c r="B155" s="401" t="s">
        <v>275</v>
      </c>
      <c r="C155" s="191">
        <v>6232542</v>
      </c>
      <c r="D155" s="191">
        <v>799117</v>
      </c>
      <c r="E155" s="191"/>
      <c r="F155" s="191"/>
      <c r="G155" s="191"/>
      <c r="H155" s="191"/>
      <c r="I155" s="191">
        <v>799117</v>
      </c>
      <c r="J155" s="191"/>
      <c r="K155" s="191"/>
      <c r="L155" s="191"/>
      <c r="M155" s="191">
        <v>1803</v>
      </c>
      <c r="N155" s="191">
        <v>2664535</v>
      </c>
      <c r="O155" s="191"/>
      <c r="P155" s="191"/>
      <c r="Q155" s="191">
        <v>2968</v>
      </c>
      <c r="R155" s="191">
        <v>2768890</v>
      </c>
      <c r="S155" s="191"/>
      <c r="T155" s="191"/>
      <c r="U155" s="191">
        <v>1</v>
      </c>
      <c r="V155" s="191">
        <v>0</v>
      </c>
      <c r="W155" s="191"/>
      <c r="X155" s="191"/>
      <c r="Y155" s="191"/>
      <c r="Z155" s="191"/>
      <c r="AA155" s="191"/>
      <c r="AB155" s="191"/>
      <c r="AC155" s="389"/>
      <c r="AD155" s="191"/>
      <c r="AE155" s="191"/>
      <c r="AF155" s="416"/>
    </row>
    <row r="156" spans="1:32" ht="15.75">
      <c r="A156" s="48" t="s">
        <v>585</v>
      </c>
      <c r="B156" s="401" t="s">
        <v>276</v>
      </c>
      <c r="C156" s="191">
        <v>1861501</v>
      </c>
      <c r="D156" s="191"/>
      <c r="E156" s="191"/>
      <c r="F156" s="191"/>
      <c r="G156" s="191"/>
      <c r="H156" s="191"/>
      <c r="I156" s="191"/>
      <c r="J156" s="191"/>
      <c r="K156" s="191"/>
      <c r="L156" s="191"/>
      <c r="M156" s="191">
        <v>1619</v>
      </c>
      <c r="N156" s="191">
        <v>1861501</v>
      </c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389"/>
      <c r="AD156" s="191"/>
      <c r="AE156" s="191"/>
      <c r="AF156" s="416"/>
    </row>
    <row r="157" spans="1:32" ht="15.75">
      <c r="A157" s="48" t="s">
        <v>586</v>
      </c>
      <c r="B157" s="401" t="s">
        <v>277</v>
      </c>
      <c r="C157" s="191">
        <v>1289700</v>
      </c>
      <c r="D157" s="191">
        <v>294600</v>
      </c>
      <c r="E157" s="191"/>
      <c r="F157" s="191">
        <v>170520</v>
      </c>
      <c r="G157" s="191">
        <v>124080</v>
      </c>
      <c r="H157" s="191"/>
      <c r="I157" s="191"/>
      <c r="J157" s="191"/>
      <c r="K157" s="191"/>
      <c r="L157" s="191"/>
      <c r="M157" s="191">
        <v>642</v>
      </c>
      <c r="N157" s="191">
        <v>995100</v>
      </c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389"/>
      <c r="AD157" s="191"/>
      <c r="AE157" s="191"/>
      <c r="AF157" s="416"/>
    </row>
    <row r="158" spans="1:32" ht="15.75">
      <c r="A158" s="48" t="s">
        <v>587</v>
      </c>
      <c r="B158" s="401" t="s">
        <v>278</v>
      </c>
      <c r="C158" s="191">
        <v>2673900</v>
      </c>
      <c r="D158" s="191"/>
      <c r="E158" s="191"/>
      <c r="F158" s="191"/>
      <c r="G158" s="191"/>
      <c r="H158" s="191"/>
      <c r="I158" s="191"/>
      <c r="J158" s="191"/>
      <c r="K158" s="191"/>
      <c r="L158" s="191"/>
      <c r="M158" s="191">
        <v>826</v>
      </c>
      <c r="N158" s="191">
        <v>1280300</v>
      </c>
      <c r="O158" s="191"/>
      <c r="P158" s="191"/>
      <c r="Q158" s="191">
        <v>1340</v>
      </c>
      <c r="R158" s="191">
        <v>1393600</v>
      </c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389"/>
      <c r="AD158" s="191"/>
      <c r="AE158" s="191"/>
      <c r="AF158" s="416"/>
    </row>
    <row r="159" spans="1:32" ht="15.75">
      <c r="A159" s="48" t="s">
        <v>588</v>
      </c>
      <c r="B159" s="401" t="s">
        <v>279</v>
      </c>
      <c r="C159" s="191">
        <v>460414</v>
      </c>
      <c r="D159" s="191">
        <v>460414</v>
      </c>
      <c r="E159" s="191"/>
      <c r="F159" s="292">
        <v>241557</v>
      </c>
      <c r="G159" s="292">
        <v>218857</v>
      </c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389"/>
      <c r="AD159" s="191"/>
      <c r="AE159" s="191"/>
      <c r="AF159" s="416"/>
    </row>
    <row r="160" spans="1:32" ht="15.75">
      <c r="A160" s="48" t="s">
        <v>589</v>
      </c>
      <c r="B160" s="401" t="s">
        <v>280</v>
      </c>
      <c r="C160" s="191">
        <v>942805</v>
      </c>
      <c r="D160" s="191">
        <v>942805</v>
      </c>
      <c r="E160" s="191"/>
      <c r="F160" s="191"/>
      <c r="G160" s="191"/>
      <c r="H160" s="191">
        <v>942805</v>
      </c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389"/>
      <c r="AD160" s="191"/>
      <c r="AE160" s="191"/>
      <c r="AF160" s="416"/>
    </row>
    <row r="161" spans="1:32" ht="15.75">
      <c r="A161" s="48" t="s">
        <v>590</v>
      </c>
      <c r="B161" s="402" t="s">
        <v>281</v>
      </c>
      <c r="C161" s="191">
        <v>1144687</v>
      </c>
      <c r="D161" s="378">
        <v>1144687</v>
      </c>
      <c r="E161" s="378"/>
      <c r="F161" s="378">
        <v>158048</v>
      </c>
      <c r="G161" s="378">
        <v>167363</v>
      </c>
      <c r="H161" s="378">
        <v>539910</v>
      </c>
      <c r="I161" s="378">
        <v>279366</v>
      </c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9"/>
      <c r="AD161" s="378"/>
      <c r="AE161" s="378"/>
      <c r="AF161" s="416"/>
    </row>
    <row r="162" spans="1:32" ht="15.75">
      <c r="A162" s="670" t="s">
        <v>79</v>
      </c>
      <c r="B162" s="670"/>
      <c r="C162" s="292">
        <v>25300066</v>
      </c>
      <c r="D162" s="292">
        <v>7673628</v>
      </c>
      <c r="E162" s="292">
        <v>228628</v>
      </c>
      <c r="F162" s="292">
        <v>570125</v>
      </c>
      <c r="G162" s="292">
        <v>510300</v>
      </c>
      <c r="H162" s="292">
        <v>4523052</v>
      </c>
      <c r="I162" s="292">
        <v>1841523</v>
      </c>
      <c r="J162" s="292"/>
      <c r="K162" s="292"/>
      <c r="L162" s="292"/>
      <c r="M162" s="292">
        <v>7681</v>
      </c>
      <c r="N162" s="292">
        <v>11168649</v>
      </c>
      <c r="O162" s="292"/>
      <c r="P162" s="292"/>
      <c r="Q162" s="292">
        <v>6771</v>
      </c>
      <c r="R162" s="292">
        <v>6355789</v>
      </c>
      <c r="S162" s="292">
        <v>120</v>
      </c>
      <c r="T162" s="292">
        <v>102000</v>
      </c>
      <c r="U162" s="292">
        <v>2</v>
      </c>
      <c r="V162" s="292">
        <v>0</v>
      </c>
      <c r="W162" s="292"/>
      <c r="X162" s="292"/>
      <c r="Y162" s="292"/>
      <c r="Z162" s="292"/>
      <c r="AA162" s="292"/>
      <c r="AB162" s="292"/>
      <c r="AC162" s="397"/>
      <c r="AD162" s="292"/>
      <c r="AE162" s="292"/>
      <c r="AF162" s="416"/>
    </row>
    <row r="163" spans="1:32" s="421" customFormat="1" ht="15.75">
      <c r="A163" s="429" t="s">
        <v>36</v>
      </c>
      <c r="B163" s="422"/>
      <c r="C163" s="423"/>
      <c r="D163" s="423"/>
      <c r="E163" s="423"/>
      <c r="F163" s="423"/>
      <c r="G163" s="423"/>
      <c r="H163" s="423"/>
      <c r="I163" s="423"/>
      <c r="J163" s="423"/>
      <c r="K163" s="422"/>
      <c r="L163" s="423"/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3"/>
      <c r="AA163" s="423"/>
      <c r="AB163" s="423"/>
      <c r="AC163" s="385"/>
      <c r="AD163" s="423"/>
      <c r="AE163" s="424"/>
      <c r="AF163" s="420"/>
    </row>
    <row r="164" spans="1:32" ht="15.75">
      <c r="A164" s="48" t="s">
        <v>591</v>
      </c>
      <c r="B164" s="430" t="s">
        <v>282</v>
      </c>
      <c r="C164" s="191">
        <v>937275</v>
      </c>
      <c r="D164" s="194">
        <v>188068</v>
      </c>
      <c r="E164" s="431"/>
      <c r="F164" s="431"/>
      <c r="G164" s="432">
        <v>142151</v>
      </c>
      <c r="H164" s="431"/>
      <c r="I164" s="431"/>
      <c r="J164" s="431"/>
      <c r="K164" s="194"/>
      <c r="L164" s="194"/>
      <c r="M164" s="195">
        <v>423</v>
      </c>
      <c r="N164" s="195">
        <v>676173</v>
      </c>
      <c r="O164" s="195"/>
      <c r="P164" s="195"/>
      <c r="Q164" s="195"/>
      <c r="R164" s="195"/>
      <c r="S164" s="195">
        <v>53</v>
      </c>
      <c r="T164" s="195">
        <v>73034</v>
      </c>
      <c r="U164" s="194"/>
      <c r="V164" s="194"/>
      <c r="W164" s="194"/>
      <c r="X164" s="194"/>
      <c r="Y164" s="194"/>
      <c r="Z164" s="194"/>
      <c r="AA164" s="194"/>
      <c r="AB164" s="194"/>
      <c r="AC164" s="387"/>
      <c r="AD164" s="194"/>
      <c r="AE164" s="194"/>
      <c r="AF164" s="416"/>
    </row>
    <row r="165" spans="1:32" ht="15.75">
      <c r="A165" s="48" t="s">
        <v>592</v>
      </c>
      <c r="B165" s="415" t="s">
        <v>283</v>
      </c>
      <c r="C165" s="191">
        <v>1109571</v>
      </c>
      <c r="D165" s="191">
        <v>252382</v>
      </c>
      <c r="E165" s="433">
        <v>163487</v>
      </c>
      <c r="F165" s="433"/>
      <c r="G165" s="434">
        <v>88895</v>
      </c>
      <c r="H165" s="433"/>
      <c r="I165" s="433"/>
      <c r="J165" s="433"/>
      <c r="K165" s="191"/>
      <c r="L165" s="191"/>
      <c r="M165" s="435">
        <v>477</v>
      </c>
      <c r="N165" s="435">
        <v>762492</v>
      </c>
      <c r="O165" s="435"/>
      <c r="P165" s="435"/>
      <c r="Q165" s="435"/>
      <c r="R165" s="435"/>
      <c r="S165" s="435">
        <v>67</v>
      </c>
      <c r="T165" s="435">
        <v>94697</v>
      </c>
      <c r="U165" s="191"/>
      <c r="V165" s="191"/>
      <c r="W165" s="191"/>
      <c r="X165" s="191"/>
      <c r="Y165" s="191"/>
      <c r="Z165" s="191"/>
      <c r="AA165" s="191"/>
      <c r="AB165" s="191"/>
      <c r="AC165" s="389"/>
      <c r="AD165" s="191"/>
      <c r="AE165" s="191"/>
      <c r="AF165" s="416"/>
    </row>
    <row r="166" spans="1:32" ht="15.75">
      <c r="A166" s="48" t="s">
        <v>593</v>
      </c>
      <c r="B166" s="415" t="s">
        <v>284</v>
      </c>
      <c r="C166" s="191">
        <v>1755288</v>
      </c>
      <c r="D166" s="191">
        <v>773081</v>
      </c>
      <c r="E166" s="433">
        <v>156736</v>
      </c>
      <c r="F166" s="433"/>
      <c r="G166" s="434">
        <v>150837</v>
      </c>
      <c r="H166" s="433"/>
      <c r="I166" s="434">
        <v>465508</v>
      </c>
      <c r="J166" s="433"/>
      <c r="K166" s="191"/>
      <c r="L166" s="191"/>
      <c r="M166" s="435">
        <v>555</v>
      </c>
      <c r="N166" s="435">
        <v>887176</v>
      </c>
      <c r="O166" s="435"/>
      <c r="P166" s="435"/>
      <c r="Q166" s="435"/>
      <c r="R166" s="435"/>
      <c r="S166" s="435">
        <v>106.7</v>
      </c>
      <c r="T166" s="435">
        <v>95031</v>
      </c>
      <c r="U166" s="191"/>
      <c r="V166" s="191"/>
      <c r="W166" s="191"/>
      <c r="X166" s="191"/>
      <c r="Y166" s="191"/>
      <c r="Z166" s="191"/>
      <c r="AA166" s="191"/>
      <c r="AB166" s="191"/>
      <c r="AC166" s="389"/>
      <c r="AD166" s="191"/>
      <c r="AE166" s="191"/>
      <c r="AF166" s="416"/>
    </row>
    <row r="167" spans="1:32" ht="15.75">
      <c r="A167" s="48" t="s">
        <v>594</v>
      </c>
      <c r="B167" s="415" t="s">
        <v>285</v>
      </c>
      <c r="C167" s="191">
        <v>1784777</v>
      </c>
      <c r="D167" s="191">
        <v>438057</v>
      </c>
      <c r="E167" s="433">
        <v>180802</v>
      </c>
      <c r="F167" s="433"/>
      <c r="G167" s="434">
        <v>28835</v>
      </c>
      <c r="H167" s="433"/>
      <c r="I167" s="434">
        <v>228420</v>
      </c>
      <c r="J167" s="433"/>
      <c r="K167" s="191"/>
      <c r="L167" s="191"/>
      <c r="M167" s="435"/>
      <c r="N167" s="435"/>
      <c r="O167" s="435"/>
      <c r="P167" s="435"/>
      <c r="Q167" s="435">
        <v>1223</v>
      </c>
      <c r="R167" s="435">
        <v>1271920</v>
      </c>
      <c r="S167" s="435">
        <v>88</v>
      </c>
      <c r="T167" s="435">
        <v>74800</v>
      </c>
      <c r="U167" s="191"/>
      <c r="V167" s="191"/>
      <c r="W167" s="191"/>
      <c r="X167" s="191"/>
      <c r="Y167" s="191"/>
      <c r="Z167" s="191"/>
      <c r="AA167" s="191"/>
      <c r="AB167" s="191"/>
      <c r="AC167" s="389"/>
      <c r="AD167" s="191"/>
      <c r="AE167" s="191"/>
      <c r="AF167" s="416"/>
    </row>
    <row r="168" spans="1:32" ht="15.75">
      <c r="A168" s="48" t="s">
        <v>595</v>
      </c>
      <c r="B168" s="415" t="s">
        <v>286</v>
      </c>
      <c r="C168" s="191">
        <v>1718265</v>
      </c>
      <c r="D168" s="191">
        <v>342953</v>
      </c>
      <c r="E168" s="433">
        <v>180802</v>
      </c>
      <c r="F168" s="433"/>
      <c r="G168" s="434">
        <v>11936</v>
      </c>
      <c r="H168" s="433"/>
      <c r="I168" s="434">
        <v>150215</v>
      </c>
      <c r="J168" s="433"/>
      <c r="K168" s="191"/>
      <c r="L168" s="191"/>
      <c r="M168" s="435"/>
      <c r="N168" s="435"/>
      <c r="O168" s="435"/>
      <c r="P168" s="435"/>
      <c r="Q168" s="435">
        <v>1223</v>
      </c>
      <c r="R168" s="435">
        <v>1271920</v>
      </c>
      <c r="S168" s="435">
        <v>84</v>
      </c>
      <c r="T168" s="435">
        <v>103392</v>
      </c>
      <c r="U168" s="191"/>
      <c r="V168" s="191"/>
      <c r="W168" s="191"/>
      <c r="X168" s="191"/>
      <c r="Y168" s="191"/>
      <c r="Z168" s="191"/>
      <c r="AA168" s="191"/>
      <c r="AB168" s="191"/>
      <c r="AC168" s="389"/>
      <c r="AD168" s="191"/>
      <c r="AE168" s="191"/>
      <c r="AF168" s="416"/>
    </row>
    <row r="169" spans="1:32" ht="15.75">
      <c r="A169" s="48" t="s">
        <v>596</v>
      </c>
      <c r="B169" s="415" t="s">
        <v>287</v>
      </c>
      <c r="C169" s="191">
        <v>1667762</v>
      </c>
      <c r="D169" s="191"/>
      <c r="E169" s="433"/>
      <c r="F169" s="433"/>
      <c r="G169" s="433"/>
      <c r="H169" s="433"/>
      <c r="I169" s="433"/>
      <c r="J169" s="433"/>
      <c r="K169" s="191"/>
      <c r="L169" s="191"/>
      <c r="M169" s="435">
        <v>315.8</v>
      </c>
      <c r="N169" s="435">
        <v>504811</v>
      </c>
      <c r="O169" s="435"/>
      <c r="P169" s="435"/>
      <c r="Q169" s="435">
        <v>402</v>
      </c>
      <c r="R169" s="435">
        <v>1106936</v>
      </c>
      <c r="S169" s="435">
        <v>63.9</v>
      </c>
      <c r="T169" s="435">
        <v>56015</v>
      </c>
      <c r="U169" s="191"/>
      <c r="V169" s="191"/>
      <c r="W169" s="191"/>
      <c r="X169" s="191"/>
      <c r="Y169" s="191"/>
      <c r="Z169" s="191"/>
      <c r="AA169" s="191"/>
      <c r="AB169" s="191"/>
      <c r="AC169" s="389"/>
      <c r="AD169" s="191"/>
      <c r="AE169" s="191"/>
      <c r="AF169" s="416"/>
    </row>
    <row r="170" spans="1:32" ht="15.75">
      <c r="A170" s="48" t="s">
        <v>597</v>
      </c>
      <c r="B170" s="415" t="s">
        <v>288</v>
      </c>
      <c r="C170" s="191">
        <v>1629387</v>
      </c>
      <c r="D170" s="191"/>
      <c r="E170" s="433"/>
      <c r="F170" s="433"/>
      <c r="G170" s="433"/>
      <c r="H170" s="433"/>
      <c r="I170" s="433"/>
      <c r="J170" s="433"/>
      <c r="K170" s="191"/>
      <c r="L170" s="191"/>
      <c r="M170" s="435">
        <v>685</v>
      </c>
      <c r="N170" s="435">
        <v>1094983</v>
      </c>
      <c r="O170" s="435"/>
      <c r="P170" s="435"/>
      <c r="Q170" s="435">
        <v>439</v>
      </c>
      <c r="R170" s="435">
        <v>470850</v>
      </c>
      <c r="S170" s="435">
        <v>72.5</v>
      </c>
      <c r="T170" s="435">
        <v>63554</v>
      </c>
      <c r="U170" s="191"/>
      <c r="V170" s="191"/>
      <c r="W170" s="191"/>
      <c r="X170" s="191"/>
      <c r="Y170" s="191"/>
      <c r="Z170" s="191"/>
      <c r="AA170" s="191"/>
      <c r="AB170" s="191"/>
      <c r="AC170" s="389"/>
      <c r="AD170" s="191"/>
      <c r="AE170" s="191"/>
      <c r="AF170" s="416"/>
    </row>
    <row r="171" spans="1:32" ht="15.75">
      <c r="A171" s="48" t="s">
        <v>598</v>
      </c>
      <c r="B171" s="415" t="s">
        <v>289</v>
      </c>
      <c r="C171" s="191">
        <v>391262</v>
      </c>
      <c r="D171" s="191">
        <v>391262</v>
      </c>
      <c r="E171" s="433">
        <v>85922</v>
      </c>
      <c r="F171" s="433">
        <v>156822</v>
      </c>
      <c r="G171" s="433">
        <v>148518</v>
      </c>
      <c r="H171" s="433"/>
      <c r="I171" s="433"/>
      <c r="J171" s="433"/>
      <c r="K171" s="191"/>
      <c r="L171" s="191"/>
      <c r="M171" s="435"/>
      <c r="N171" s="435"/>
      <c r="O171" s="435"/>
      <c r="P171" s="435"/>
      <c r="Q171" s="435"/>
      <c r="R171" s="435"/>
      <c r="S171" s="435"/>
      <c r="T171" s="435"/>
      <c r="U171" s="191"/>
      <c r="V171" s="191"/>
      <c r="W171" s="191"/>
      <c r="X171" s="191"/>
      <c r="Y171" s="191"/>
      <c r="Z171" s="191"/>
      <c r="AA171" s="191"/>
      <c r="AB171" s="191"/>
      <c r="AC171" s="389"/>
      <c r="AD171" s="191"/>
      <c r="AE171" s="191"/>
      <c r="AF171" s="416"/>
    </row>
    <row r="172" spans="1:32" ht="15.75">
      <c r="A172" s="48" t="s">
        <v>599</v>
      </c>
      <c r="B172" s="415" t="s">
        <v>290</v>
      </c>
      <c r="C172" s="191">
        <v>391262</v>
      </c>
      <c r="D172" s="191">
        <v>391262</v>
      </c>
      <c r="E172" s="433">
        <v>85922</v>
      </c>
      <c r="F172" s="433">
        <v>156822</v>
      </c>
      <c r="G172" s="433">
        <v>148518</v>
      </c>
      <c r="H172" s="433"/>
      <c r="I172" s="433"/>
      <c r="J172" s="433"/>
      <c r="K172" s="191"/>
      <c r="L172" s="191"/>
      <c r="M172" s="435"/>
      <c r="N172" s="435"/>
      <c r="O172" s="435"/>
      <c r="P172" s="435"/>
      <c r="Q172" s="435"/>
      <c r="R172" s="435"/>
      <c r="S172" s="435"/>
      <c r="T172" s="435"/>
      <c r="U172" s="191"/>
      <c r="V172" s="191"/>
      <c r="W172" s="191"/>
      <c r="X172" s="191"/>
      <c r="Y172" s="191"/>
      <c r="Z172" s="191"/>
      <c r="AA172" s="191"/>
      <c r="AB172" s="191"/>
      <c r="AC172" s="389"/>
      <c r="AD172" s="191"/>
      <c r="AE172" s="191"/>
      <c r="AF172" s="416"/>
    </row>
    <row r="173" spans="1:32" ht="15.75">
      <c r="A173" s="48" t="s">
        <v>600</v>
      </c>
      <c r="B173" s="436" t="s">
        <v>291</v>
      </c>
      <c r="C173" s="191">
        <v>2482126</v>
      </c>
      <c r="D173" s="378">
        <v>602453</v>
      </c>
      <c r="E173" s="437">
        <v>96046</v>
      </c>
      <c r="F173" s="437">
        <v>156822</v>
      </c>
      <c r="G173" s="437"/>
      <c r="H173" s="437">
        <v>349585</v>
      </c>
      <c r="I173" s="437"/>
      <c r="J173" s="437"/>
      <c r="K173" s="378"/>
      <c r="L173" s="378"/>
      <c r="M173" s="438">
        <v>428</v>
      </c>
      <c r="N173" s="438">
        <v>684165</v>
      </c>
      <c r="O173" s="438"/>
      <c r="P173" s="438"/>
      <c r="Q173" s="438">
        <v>68</v>
      </c>
      <c r="R173" s="438">
        <v>1195508</v>
      </c>
      <c r="S173" s="438"/>
      <c r="T173" s="438"/>
      <c r="U173" s="378"/>
      <c r="V173" s="378"/>
      <c r="W173" s="378"/>
      <c r="X173" s="378"/>
      <c r="Y173" s="378"/>
      <c r="Z173" s="378"/>
      <c r="AA173" s="378"/>
      <c r="AB173" s="378"/>
      <c r="AC173" s="379"/>
      <c r="AD173" s="378"/>
      <c r="AE173" s="378"/>
      <c r="AF173" s="416"/>
    </row>
    <row r="174" spans="1:32" s="421" customFormat="1" ht="15.75">
      <c r="A174" s="670" t="s">
        <v>80</v>
      </c>
      <c r="B174" s="670"/>
      <c r="C174" s="292">
        <v>13866975</v>
      </c>
      <c r="D174" s="292">
        <v>3379518</v>
      </c>
      <c r="E174" s="292">
        <v>949717</v>
      </c>
      <c r="F174" s="292">
        <v>470466</v>
      </c>
      <c r="G174" s="292">
        <v>719690</v>
      </c>
      <c r="H174" s="292">
        <v>349585</v>
      </c>
      <c r="I174" s="292">
        <v>844143</v>
      </c>
      <c r="J174" s="292"/>
      <c r="K174" s="292"/>
      <c r="L174" s="292"/>
      <c r="M174" s="292">
        <v>2883.8</v>
      </c>
      <c r="N174" s="292">
        <v>4609800</v>
      </c>
      <c r="O174" s="292"/>
      <c r="P174" s="292"/>
      <c r="Q174" s="292">
        <v>3355</v>
      </c>
      <c r="R174" s="292">
        <v>5317134</v>
      </c>
      <c r="S174" s="292">
        <v>535.0999999999999</v>
      </c>
      <c r="T174" s="292">
        <v>560523</v>
      </c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420"/>
    </row>
    <row r="175" spans="1:32" s="421" customFormat="1" ht="15.75">
      <c r="A175" s="661" t="s">
        <v>37</v>
      </c>
      <c r="B175" s="662"/>
      <c r="C175" s="423"/>
      <c r="D175" s="423"/>
      <c r="E175" s="423"/>
      <c r="F175" s="423"/>
      <c r="G175" s="423"/>
      <c r="H175" s="423"/>
      <c r="I175" s="423"/>
      <c r="J175" s="423"/>
      <c r="K175" s="423"/>
      <c r="L175" s="423"/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3"/>
      <c r="AA175" s="423"/>
      <c r="AB175" s="423"/>
      <c r="AC175" s="385"/>
      <c r="AD175" s="423"/>
      <c r="AE175" s="424"/>
      <c r="AF175" s="420"/>
    </row>
    <row r="176" spans="1:32" ht="15.75">
      <c r="A176" s="48" t="s">
        <v>601</v>
      </c>
      <c r="B176" s="430" t="s">
        <v>292</v>
      </c>
      <c r="C176" s="191">
        <v>2407310</v>
      </c>
      <c r="D176" s="292">
        <v>433427</v>
      </c>
      <c r="E176" s="194"/>
      <c r="F176" s="372">
        <v>64576</v>
      </c>
      <c r="G176" s="372">
        <v>70197</v>
      </c>
      <c r="H176" s="372">
        <v>298654</v>
      </c>
      <c r="I176" s="194"/>
      <c r="J176" s="194"/>
      <c r="K176" s="194"/>
      <c r="L176" s="194"/>
      <c r="M176" s="194">
        <v>871</v>
      </c>
      <c r="N176" s="372">
        <v>867614</v>
      </c>
      <c r="O176" s="194"/>
      <c r="P176" s="194"/>
      <c r="Q176" s="194">
        <v>1838</v>
      </c>
      <c r="R176" s="372">
        <v>1106269</v>
      </c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387"/>
      <c r="AD176" s="194"/>
      <c r="AE176" s="194"/>
      <c r="AF176" s="416"/>
    </row>
    <row r="177" spans="1:32" ht="15.75">
      <c r="A177" s="48" t="s">
        <v>602</v>
      </c>
      <c r="B177" s="439" t="s">
        <v>293</v>
      </c>
      <c r="C177" s="191">
        <v>1607357</v>
      </c>
      <c r="D177" s="191">
        <v>40281</v>
      </c>
      <c r="E177" s="191"/>
      <c r="F177" s="191"/>
      <c r="G177" s="292">
        <v>40281</v>
      </c>
      <c r="H177" s="191"/>
      <c r="I177" s="191"/>
      <c r="J177" s="191"/>
      <c r="K177" s="191"/>
      <c r="L177" s="191"/>
      <c r="M177" s="191">
        <v>1146</v>
      </c>
      <c r="N177" s="292">
        <v>1488153</v>
      </c>
      <c r="O177" s="191"/>
      <c r="P177" s="191"/>
      <c r="Q177" s="191">
        <v>750</v>
      </c>
      <c r="R177" s="292">
        <v>78923</v>
      </c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389"/>
      <c r="AD177" s="191"/>
      <c r="AE177" s="191"/>
      <c r="AF177" s="416"/>
    </row>
    <row r="178" spans="1:32" ht="15.75">
      <c r="A178" s="48" t="s">
        <v>603</v>
      </c>
      <c r="B178" s="415" t="s">
        <v>294</v>
      </c>
      <c r="C178" s="191">
        <v>1548053</v>
      </c>
      <c r="D178" s="191">
        <v>445741</v>
      </c>
      <c r="E178" s="191"/>
      <c r="F178" s="292">
        <v>86677</v>
      </c>
      <c r="G178" s="292">
        <v>86677</v>
      </c>
      <c r="H178" s="292">
        <v>272387</v>
      </c>
      <c r="I178" s="191"/>
      <c r="J178" s="191"/>
      <c r="K178" s="191"/>
      <c r="L178" s="191"/>
      <c r="M178" s="191">
        <v>498</v>
      </c>
      <c r="N178" s="292">
        <v>595633</v>
      </c>
      <c r="O178" s="191"/>
      <c r="P178" s="191"/>
      <c r="Q178" s="191">
        <v>503</v>
      </c>
      <c r="R178" s="292">
        <v>479256</v>
      </c>
      <c r="S178" s="191">
        <v>68</v>
      </c>
      <c r="T178" s="292">
        <v>27423</v>
      </c>
      <c r="U178" s="191"/>
      <c r="V178" s="191"/>
      <c r="W178" s="191"/>
      <c r="X178" s="191"/>
      <c r="Y178" s="191"/>
      <c r="Z178" s="191"/>
      <c r="AA178" s="191"/>
      <c r="AB178" s="191"/>
      <c r="AC178" s="389"/>
      <c r="AD178" s="191"/>
      <c r="AE178" s="191"/>
      <c r="AF178" s="416"/>
    </row>
    <row r="179" spans="1:32" ht="15.75">
      <c r="A179" s="48" t="s">
        <v>604</v>
      </c>
      <c r="B179" s="415" t="s">
        <v>295</v>
      </c>
      <c r="C179" s="191">
        <v>618256</v>
      </c>
      <c r="D179" s="191">
        <v>464123</v>
      </c>
      <c r="E179" s="292">
        <v>464123</v>
      </c>
      <c r="F179" s="191"/>
      <c r="G179" s="191"/>
      <c r="H179" s="191"/>
      <c r="I179" s="191"/>
      <c r="J179" s="191"/>
      <c r="K179" s="191"/>
      <c r="L179" s="191"/>
      <c r="M179" s="191"/>
      <c r="N179" s="191"/>
      <c r="O179" s="191">
        <v>684.1</v>
      </c>
      <c r="P179" s="292">
        <v>112332</v>
      </c>
      <c r="Q179" s="191"/>
      <c r="R179" s="191"/>
      <c r="S179" s="191">
        <v>86.1</v>
      </c>
      <c r="T179" s="292">
        <v>41801</v>
      </c>
      <c r="U179" s="191"/>
      <c r="V179" s="191"/>
      <c r="W179" s="191"/>
      <c r="X179" s="191"/>
      <c r="Y179" s="191"/>
      <c r="Z179" s="191"/>
      <c r="AA179" s="191"/>
      <c r="AB179" s="191"/>
      <c r="AC179" s="389"/>
      <c r="AD179" s="191"/>
      <c r="AE179" s="191"/>
      <c r="AF179" s="416"/>
    </row>
    <row r="180" spans="1:32" ht="15.75">
      <c r="A180" s="48" t="s">
        <v>605</v>
      </c>
      <c r="B180" s="439" t="s">
        <v>296</v>
      </c>
      <c r="C180" s="191">
        <v>480689</v>
      </c>
      <c r="D180" s="191"/>
      <c r="E180" s="191"/>
      <c r="F180" s="191"/>
      <c r="G180" s="191"/>
      <c r="H180" s="191"/>
      <c r="I180" s="191"/>
      <c r="J180" s="191"/>
      <c r="K180" s="191"/>
      <c r="L180" s="191"/>
      <c r="M180" s="191">
        <v>326</v>
      </c>
      <c r="N180" s="292">
        <v>480689</v>
      </c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389"/>
      <c r="AD180" s="191"/>
      <c r="AE180" s="191"/>
      <c r="AF180" s="416"/>
    </row>
    <row r="181" spans="1:32" ht="15.75">
      <c r="A181" s="48" t="s">
        <v>606</v>
      </c>
      <c r="B181" s="440" t="s">
        <v>297</v>
      </c>
      <c r="C181" s="191">
        <v>469869</v>
      </c>
      <c r="D181" s="378"/>
      <c r="E181" s="378"/>
      <c r="F181" s="378"/>
      <c r="G181" s="378"/>
      <c r="H181" s="378"/>
      <c r="I181" s="378"/>
      <c r="J181" s="378"/>
      <c r="K181" s="378"/>
      <c r="L181" s="378"/>
      <c r="M181" s="378">
        <v>326</v>
      </c>
      <c r="N181" s="373">
        <v>469869</v>
      </c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9"/>
      <c r="AD181" s="378"/>
      <c r="AE181" s="378"/>
      <c r="AF181" s="416"/>
    </row>
    <row r="182" spans="1:32" s="421" customFormat="1" ht="15.75">
      <c r="A182" s="657" t="s">
        <v>81</v>
      </c>
      <c r="B182" s="657"/>
      <c r="C182" s="292">
        <v>7131534</v>
      </c>
      <c r="D182" s="292">
        <v>1383572</v>
      </c>
      <c r="E182" s="292">
        <v>464123</v>
      </c>
      <c r="F182" s="292">
        <v>151253</v>
      </c>
      <c r="G182" s="292">
        <v>197155</v>
      </c>
      <c r="H182" s="292">
        <v>571041</v>
      </c>
      <c r="I182" s="292"/>
      <c r="J182" s="292">
        <v>0</v>
      </c>
      <c r="K182" s="292"/>
      <c r="L182" s="292"/>
      <c r="M182" s="292">
        <v>3167</v>
      </c>
      <c r="N182" s="292">
        <v>3901958</v>
      </c>
      <c r="O182" s="292">
        <v>684.1</v>
      </c>
      <c r="P182" s="292">
        <v>112332</v>
      </c>
      <c r="Q182" s="292">
        <v>3091</v>
      </c>
      <c r="R182" s="292">
        <v>1664448</v>
      </c>
      <c r="S182" s="292">
        <v>154.1</v>
      </c>
      <c r="T182" s="292">
        <v>69224</v>
      </c>
      <c r="U182" s="292"/>
      <c r="V182" s="292"/>
      <c r="W182" s="292"/>
      <c r="X182" s="292"/>
      <c r="Y182" s="292"/>
      <c r="Z182" s="292"/>
      <c r="AA182" s="292"/>
      <c r="AB182" s="292"/>
      <c r="AC182" s="397"/>
      <c r="AD182" s="292"/>
      <c r="AE182" s="292"/>
      <c r="AF182" s="420"/>
    </row>
    <row r="183" spans="1:32" s="421" customFormat="1" ht="15.75">
      <c r="A183" s="661" t="s">
        <v>70</v>
      </c>
      <c r="B183" s="662"/>
      <c r="C183" s="423"/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3"/>
      <c r="AB183" s="423"/>
      <c r="AC183" s="385"/>
      <c r="AD183" s="423"/>
      <c r="AE183" s="424"/>
      <c r="AF183" s="420"/>
    </row>
    <row r="184" spans="1:32" ht="15.75">
      <c r="A184" s="48" t="s">
        <v>607</v>
      </c>
      <c r="B184" s="399" t="s">
        <v>511</v>
      </c>
      <c r="C184" s="191">
        <v>25152</v>
      </c>
      <c r="D184" s="194">
        <v>0</v>
      </c>
      <c r="E184" s="194"/>
      <c r="F184" s="194"/>
      <c r="G184" s="194"/>
      <c r="H184" s="194"/>
      <c r="I184" s="194"/>
      <c r="J184" s="194"/>
      <c r="K184" s="441"/>
      <c r="L184" s="194"/>
      <c r="M184" s="194">
        <v>1752</v>
      </c>
      <c r="N184" s="194">
        <v>0</v>
      </c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387">
        <v>25152</v>
      </c>
      <c r="AD184" s="194">
        <v>25152</v>
      </c>
      <c r="AE184" s="194"/>
      <c r="AF184" s="416"/>
    </row>
    <row r="185" spans="1:32" ht="15.75">
      <c r="A185" s="48" t="s">
        <v>608</v>
      </c>
      <c r="B185" s="401" t="s">
        <v>512</v>
      </c>
      <c r="C185" s="191">
        <v>8998</v>
      </c>
      <c r="D185" s="191">
        <v>0</v>
      </c>
      <c r="E185" s="191"/>
      <c r="F185" s="191">
        <v>0</v>
      </c>
      <c r="G185" s="191">
        <v>0</v>
      </c>
      <c r="H185" s="191"/>
      <c r="I185" s="191">
        <v>0</v>
      </c>
      <c r="J185" s="191"/>
      <c r="K185" s="442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389">
        <v>8998</v>
      </c>
      <c r="AD185" s="191">
        <v>8998</v>
      </c>
      <c r="AE185" s="191"/>
      <c r="AF185" s="416"/>
    </row>
    <row r="186" spans="1:32" ht="15.75">
      <c r="A186" s="48" t="s">
        <v>609</v>
      </c>
      <c r="B186" s="401" t="s">
        <v>513</v>
      </c>
      <c r="C186" s="191">
        <v>8686</v>
      </c>
      <c r="D186" s="191">
        <v>0</v>
      </c>
      <c r="E186" s="191"/>
      <c r="F186" s="191">
        <v>0</v>
      </c>
      <c r="G186" s="191">
        <v>0</v>
      </c>
      <c r="H186" s="191"/>
      <c r="I186" s="191">
        <v>0</v>
      </c>
      <c r="J186" s="191"/>
      <c r="K186" s="442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389">
        <v>8686</v>
      </c>
      <c r="AD186" s="191">
        <v>8686</v>
      </c>
      <c r="AE186" s="191"/>
      <c r="AF186" s="416"/>
    </row>
    <row r="187" spans="1:32" ht="15.75">
      <c r="A187" s="48" t="s">
        <v>1032</v>
      </c>
      <c r="B187" s="401" t="s">
        <v>514</v>
      </c>
      <c r="C187" s="191">
        <v>8283</v>
      </c>
      <c r="D187" s="191">
        <v>0</v>
      </c>
      <c r="E187" s="191"/>
      <c r="F187" s="191">
        <v>0</v>
      </c>
      <c r="G187" s="191">
        <v>0</v>
      </c>
      <c r="H187" s="191"/>
      <c r="I187" s="191">
        <v>0</v>
      </c>
      <c r="J187" s="191"/>
      <c r="K187" s="442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389">
        <v>8283</v>
      </c>
      <c r="AD187" s="191">
        <v>8283</v>
      </c>
      <c r="AE187" s="191"/>
      <c r="AF187" s="416"/>
    </row>
    <row r="188" spans="1:32" ht="15.75">
      <c r="A188" s="48" t="s">
        <v>1033</v>
      </c>
      <c r="B188" s="401" t="s">
        <v>515</v>
      </c>
      <c r="C188" s="191">
        <v>5353</v>
      </c>
      <c r="D188" s="191">
        <v>0</v>
      </c>
      <c r="E188" s="191"/>
      <c r="F188" s="191">
        <v>0</v>
      </c>
      <c r="G188" s="191">
        <v>0</v>
      </c>
      <c r="H188" s="191"/>
      <c r="I188" s="191">
        <v>0</v>
      </c>
      <c r="J188" s="191"/>
      <c r="K188" s="442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389">
        <v>5353</v>
      </c>
      <c r="AD188" s="191">
        <v>5353</v>
      </c>
      <c r="AE188" s="191"/>
      <c r="AF188" s="416"/>
    </row>
    <row r="189" spans="1:32" ht="15.75">
      <c r="A189" s="48" t="s">
        <v>610</v>
      </c>
      <c r="B189" s="401" t="s">
        <v>516</v>
      </c>
      <c r="C189" s="191">
        <v>9859</v>
      </c>
      <c r="D189" s="191">
        <v>0</v>
      </c>
      <c r="E189" s="191"/>
      <c r="F189" s="191">
        <v>0</v>
      </c>
      <c r="G189" s="191">
        <v>0</v>
      </c>
      <c r="H189" s="191">
        <v>0</v>
      </c>
      <c r="I189" s="191">
        <v>0</v>
      </c>
      <c r="J189" s="191"/>
      <c r="K189" s="442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389">
        <v>9859</v>
      </c>
      <c r="AD189" s="191">
        <v>9859</v>
      </c>
      <c r="AE189" s="191"/>
      <c r="AF189" s="416"/>
    </row>
    <row r="190" spans="1:32" ht="15.75">
      <c r="A190" s="48" t="s">
        <v>611</v>
      </c>
      <c r="B190" s="402" t="s">
        <v>517</v>
      </c>
      <c r="C190" s="191">
        <v>12299</v>
      </c>
      <c r="D190" s="378">
        <v>0</v>
      </c>
      <c r="E190" s="378">
        <v>0</v>
      </c>
      <c r="F190" s="378">
        <v>0</v>
      </c>
      <c r="G190" s="378">
        <v>0</v>
      </c>
      <c r="H190" s="378">
        <v>0</v>
      </c>
      <c r="I190" s="378"/>
      <c r="J190" s="378"/>
      <c r="K190" s="443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9">
        <v>12299</v>
      </c>
      <c r="AD190" s="378">
        <v>12299</v>
      </c>
      <c r="AE190" s="378"/>
      <c r="AF190" s="416"/>
    </row>
    <row r="191" spans="1:32" s="421" customFormat="1" ht="15.75">
      <c r="A191" s="657" t="s">
        <v>82</v>
      </c>
      <c r="B191" s="657"/>
      <c r="C191" s="292">
        <v>78630</v>
      </c>
      <c r="D191" s="292">
        <v>0</v>
      </c>
      <c r="E191" s="292">
        <v>0</v>
      </c>
      <c r="F191" s="292">
        <v>0</v>
      </c>
      <c r="G191" s="292">
        <v>0</v>
      </c>
      <c r="H191" s="292">
        <v>0</v>
      </c>
      <c r="I191" s="292">
        <v>0</v>
      </c>
      <c r="J191" s="292">
        <v>0</v>
      </c>
      <c r="K191" s="292"/>
      <c r="L191" s="292"/>
      <c r="M191" s="292">
        <v>1752</v>
      </c>
      <c r="N191" s="292">
        <v>0</v>
      </c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397">
        <v>78630</v>
      </c>
      <c r="AD191" s="292">
        <v>78630</v>
      </c>
      <c r="AE191" s="292"/>
      <c r="AF191" s="420"/>
    </row>
    <row r="192" spans="1:32" s="421" customFormat="1" ht="15.75">
      <c r="A192" s="661" t="s">
        <v>38</v>
      </c>
      <c r="B192" s="662"/>
      <c r="C192" s="423"/>
      <c r="D192" s="423"/>
      <c r="E192" s="423"/>
      <c r="F192" s="423"/>
      <c r="G192" s="423"/>
      <c r="H192" s="423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  <c r="AB192" s="423"/>
      <c r="AC192" s="385"/>
      <c r="AD192" s="423"/>
      <c r="AE192" s="424"/>
      <c r="AF192" s="420"/>
    </row>
    <row r="193" spans="1:32" ht="15.75">
      <c r="A193" s="48" t="s">
        <v>612</v>
      </c>
      <c r="B193" s="430" t="s">
        <v>299</v>
      </c>
      <c r="C193" s="191">
        <v>3341989</v>
      </c>
      <c r="D193" s="194">
        <v>3341989</v>
      </c>
      <c r="E193" s="194"/>
      <c r="F193" s="194">
        <v>884510</v>
      </c>
      <c r="G193" s="194">
        <v>869989</v>
      </c>
      <c r="H193" s="194">
        <v>1587490</v>
      </c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387"/>
      <c r="AD193" s="194"/>
      <c r="AE193" s="194"/>
      <c r="AF193" s="416"/>
    </row>
    <row r="194" spans="1:32" ht="15.75">
      <c r="A194" s="48" t="s">
        <v>613</v>
      </c>
      <c r="B194" s="436" t="s">
        <v>975</v>
      </c>
      <c r="C194" s="191">
        <v>327228</v>
      </c>
      <c r="D194" s="378"/>
      <c r="E194" s="378"/>
      <c r="F194" s="378"/>
      <c r="G194" s="378"/>
      <c r="H194" s="378"/>
      <c r="I194" s="378"/>
      <c r="J194" s="378"/>
      <c r="K194" s="378"/>
      <c r="L194" s="378"/>
      <c r="M194" s="378">
        <v>303</v>
      </c>
      <c r="N194" s="403">
        <v>327228</v>
      </c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9"/>
      <c r="AD194" s="378"/>
      <c r="AE194" s="378"/>
      <c r="AF194" s="416"/>
    </row>
    <row r="195" spans="1:32" s="421" customFormat="1" ht="15.75">
      <c r="A195" s="657" t="s">
        <v>83</v>
      </c>
      <c r="B195" s="657"/>
      <c r="C195" s="292">
        <v>3669217</v>
      </c>
      <c r="D195" s="292">
        <v>3341989</v>
      </c>
      <c r="E195" s="292"/>
      <c r="F195" s="292">
        <v>884510</v>
      </c>
      <c r="G195" s="292">
        <v>869989</v>
      </c>
      <c r="H195" s="292">
        <v>1587490</v>
      </c>
      <c r="I195" s="292"/>
      <c r="J195" s="292"/>
      <c r="K195" s="292"/>
      <c r="L195" s="292"/>
      <c r="M195" s="292">
        <v>303</v>
      </c>
      <c r="N195" s="292">
        <v>327228</v>
      </c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397"/>
      <c r="AD195" s="292"/>
      <c r="AE195" s="292"/>
      <c r="AF195" s="420"/>
    </row>
    <row r="196" spans="1:32" s="421" customFormat="1" ht="15.75">
      <c r="A196" s="398" t="s">
        <v>39</v>
      </c>
      <c r="B196" s="444"/>
      <c r="C196" s="423"/>
      <c r="D196" s="423"/>
      <c r="E196" s="423"/>
      <c r="F196" s="423"/>
      <c r="G196" s="423"/>
      <c r="H196" s="423"/>
      <c r="I196" s="423"/>
      <c r="J196" s="423"/>
      <c r="K196" s="445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  <c r="AB196" s="423"/>
      <c r="AC196" s="385"/>
      <c r="AD196" s="423"/>
      <c r="AE196" s="424"/>
      <c r="AF196" s="420"/>
    </row>
    <row r="197" spans="1:32" ht="15.75">
      <c r="A197" s="48" t="s">
        <v>614</v>
      </c>
      <c r="B197" s="430" t="s">
        <v>300</v>
      </c>
      <c r="C197" s="191">
        <v>1435229</v>
      </c>
      <c r="D197" s="194"/>
      <c r="E197" s="194"/>
      <c r="F197" s="194"/>
      <c r="G197" s="194"/>
      <c r="H197" s="194"/>
      <c r="I197" s="194"/>
      <c r="J197" s="194"/>
      <c r="K197" s="386"/>
      <c r="L197" s="194"/>
      <c r="M197" s="194">
        <v>630</v>
      </c>
      <c r="N197" s="372">
        <v>685264</v>
      </c>
      <c r="O197" s="194"/>
      <c r="P197" s="194"/>
      <c r="Q197" s="194">
        <v>928</v>
      </c>
      <c r="R197" s="372">
        <v>749965</v>
      </c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387"/>
      <c r="AD197" s="194"/>
      <c r="AE197" s="194"/>
      <c r="AF197" s="416"/>
    </row>
    <row r="198" spans="1:96" ht="15.75">
      <c r="A198" s="48" t="s">
        <v>615</v>
      </c>
      <c r="B198" s="415" t="s">
        <v>301</v>
      </c>
      <c r="C198" s="191">
        <v>1658272</v>
      </c>
      <c r="D198" s="191"/>
      <c r="E198" s="191"/>
      <c r="F198" s="191"/>
      <c r="G198" s="191"/>
      <c r="H198" s="191"/>
      <c r="I198" s="191"/>
      <c r="J198" s="191"/>
      <c r="K198" s="388"/>
      <c r="L198" s="191"/>
      <c r="M198" s="191">
        <v>1388.7</v>
      </c>
      <c r="N198" s="191">
        <v>1658272</v>
      </c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389"/>
      <c r="AD198" s="191"/>
      <c r="AE198" s="191"/>
      <c r="AF198" s="416"/>
      <c r="BP198" s="641" t="s">
        <v>3</v>
      </c>
      <c r="BQ198" s="487"/>
      <c r="BR198" s="645"/>
      <c r="BS198" s="646"/>
      <c r="BT198" s="646"/>
      <c r="BU198" s="646"/>
      <c r="BV198" s="646"/>
      <c r="BW198" s="646"/>
      <c r="BX198" s="646"/>
      <c r="BY198" s="646"/>
      <c r="BZ198" s="646"/>
      <c r="CA198" s="646"/>
      <c r="CB198" s="646"/>
      <c r="CC198" s="646"/>
      <c r="CD198" s="646"/>
      <c r="CE198" s="646"/>
      <c r="CF198" s="646"/>
      <c r="CG198" s="488"/>
      <c r="CH198" s="647" t="s">
        <v>4</v>
      </c>
      <c r="CI198" s="648"/>
      <c r="CJ198" s="648"/>
      <c r="CK198" s="648"/>
      <c r="CL198" s="648"/>
      <c r="CM198" s="648"/>
      <c r="CN198" s="648"/>
      <c r="CO198" s="648"/>
      <c r="CP198" s="648"/>
      <c r="CQ198" s="648"/>
      <c r="CR198" s="648"/>
    </row>
    <row r="199" spans="1:96" ht="15.75">
      <c r="A199" s="48" t="s">
        <v>616</v>
      </c>
      <c r="B199" s="415" t="s">
        <v>302</v>
      </c>
      <c r="C199" s="191">
        <v>1686852</v>
      </c>
      <c r="D199" s="191"/>
      <c r="E199" s="191"/>
      <c r="F199" s="191"/>
      <c r="G199" s="191"/>
      <c r="H199" s="191"/>
      <c r="I199" s="191"/>
      <c r="J199" s="191"/>
      <c r="K199" s="388"/>
      <c r="L199" s="191"/>
      <c r="M199" s="191">
        <v>1388.7</v>
      </c>
      <c r="N199" s="191">
        <v>1686852</v>
      </c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389"/>
      <c r="AD199" s="191"/>
      <c r="AE199" s="191"/>
      <c r="AF199" s="416"/>
      <c r="BP199" s="643"/>
      <c r="BQ199" s="641" t="s">
        <v>6</v>
      </c>
      <c r="BR199" s="649" t="s">
        <v>5</v>
      </c>
      <c r="BS199" s="649"/>
      <c r="BT199" s="649"/>
      <c r="BU199" s="649"/>
      <c r="BV199" s="649"/>
      <c r="BW199" s="649"/>
      <c r="BX199" s="650" t="s">
        <v>7</v>
      </c>
      <c r="BY199" s="650"/>
      <c r="BZ199" s="638" t="s">
        <v>8</v>
      </c>
      <c r="CA199" s="651"/>
      <c r="CB199" s="638" t="s">
        <v>9</v>
      </c>
      <c r="CC199" s="651"/>
      <c r="CD199" s="638" t="s">
        <v>10</v>
      </c>
      <c r="CE199" s="651"/>
      <c r="CF199" s="638" t="s">
        <v>11</v>
      </c>
      <c r="CG199" s="651"/>
      <c r="CH199" s="489"/>
      <c r="CI199" s="638" t="s">
        <v>976</v>
      </c>
      <c r="CJ199" s="639"/>
      <c r="CK199" s="639"/>
      <c r="CL199" s="639"/>
      <c r="CM199" s="639"/>
      <c r="CN199" s="639"/>
      <c r="CO199" s="639"/>
      <c r="CP199" s="638" t="s">
        <v>985</v>
      </c>
      <c r="CQ199" s="638" t="s">
        <v>984</v>
      </c>
      <c r="CR199" s="641" t="s">
        <v>986</v>
      </c>
    </row>
    <row r="200" spans="1:96" ht="15.75">
      <c r="A200" s="48" t="s">
        <v>617</v>
      </c>
      <c r="B200" s="415" t="s">
        <v>303</v>
      </c>
      <c r="C200" s="191">
        <v>753631</v>
      </c>
      <c r="D200" s="191"/>
      <c r="E200" s="191"/>
      <c r="F200" s="191"/>
      <c r="G200" s="191"/>
      <c r="H200" s="191"/>
      <c r="I200" s="191"/>
      <c r="J200" s="191"/>
      <c r="K200" s="388"/>
      <c r="L200" s="191"/>
      <c r="M200" s="191">
        <v>692.1</v>
      </c>
      <c r="N200" s="191">
        <v>753631</v>
      </c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389"/>
      <c r="AD200" s="191"/>
      <c r="AE200" s="191"/>
      <c r="AF200" s="416"/>
      <c r="BP200" s="644"/>
      <c r="BQ200" s="644"/>
      <c r="BR200" s="490" t="s">
        <v>16</v>
      </c>
      <c r="BS200" s="490" t="s">
        <v>17</v>
      </c>
      <c r="BT200" s="490" t="s">
        <v>18</v>
      </c>
      <c r="BU200" s="491" t="s">
        <v>19</v>
      </c>
      <c r="BV200" s="492" t="s">
        <v>20</v>
      </c>
      <c r="BW200" s="492" t="s">
        <v>509</v>
      </c>
      <c r="BX200" s="650"/>
      <c r="BY200" s="650"/>
      <c r="BZ200" s="652"/>
      <c r="CA200" s="653"/>
      <c r="CB200" s="652"/>
      <c r="CC200" s="653"/>
      <c r="CD200" s="652"/>
      <c r="CE200" s="653"/>
      <c r="CF200" s="652"/>
      <c r="CG200" s="653"/>
      <c r="CH200" s="493"/>
      <c r="CI200" s="492" t="s">
        <v>977</v>
      </c>
      <c r="CJ200" s="492" t="s">
        <v>978</v>
      </c>
      <c r="CK200" s="492" t="s">
        <v>979</v>
      </c>
      <c r="CL200" s="492" t="s">
        <v>980</v>
      </c>
      <c r="CM200" s="492" t="s">
        <v>981</v>
      </c>
      <c r="CN200" s="492" t="s">
        <v>982</v>
      </c>
      <c r="CO200" s="492" t="s">
        <v>983</v>
      </c>
      <c r="CP200" s="640"/>
      <c r="CQ200" s="640"/>
      <c r="CR200" s="642"/>
    </row>
    <row r="201" spans="1:96" ht="15.75">
      <c r="A201" s="48" t="s">
        <v>618</v>
      </c>
      <c r="B201" s="436" t="s">
        <v>304</v>
      </c>
      <c r="C201" s="191">
        <v>1800581</v>
      </c>
      <c r="D201" s="378"/>
      <c r="E201" s="378"/>
      <c r="F201" s="378"/>
      <c r="G201" s="378"/>
      <c r="H201" s="378"/>
      <c r="I201" s="378"/>
      <c r="J201" s="378"/>
      <c r="K201" s="392"/>
      <c r="L201" s="378"/>
      <c r="M201" s="378">
        <v>689.58</v>
      </c>
      <c r="N201" s="378">
        <v>766740</v>
      </c>
      <c r="O201" s="378"/>
      <c r="P201" s="378"/>
      <c r="Q201" s="378">
        <v>972.6</v>
      </c>
      <c r="R201" s="378">
        <v>1033841</v>
      </c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9"/>
      <c r="AD201" s="378"/>
      <c r="AE201" s="378"/>
      <c r="AF201" s="416"/>
      <c r="BP201" s="494" t="s">
        <v>21</v>
      </c>
      <c r="BQ201" s="494" t="s">
        <v>21</v>
      </c>
      <c r="BR201" s="494" t="s">
        <v>21</v>
      </c>
      <c r="BS201" s="494" t="s">
        <v>21</v>
      </c>
      <c r="BT201" s="494" t="s">
        <v>21</v>
      </c>
      <c r="BU201" s="494" t="s">
        <v>21</v>
      </c>
      <c r="BV201" s="494" t="s">
        <v>21</v>
      </c>
      <c r="BW201" s="494"/>
      <c r="BX201" s="495" t="s">
        <v>22</v>
      </c>
      <c r="BY201" s="494" t="s">
        <v>21</v>
      </c>
      <c r="BZ201" s="494" t="s">
        <v>23</v>
      </c>
      <c r="CA201" s="494" t="s">
        <v>21</v>
      </c>
      <c r="CB201" s="494" t="s">
        <v>23</v>
      </c>
      <c r="CC201" s="494" t="s">
        <v>21</v>
      </c>
      <c r="CD201" s="494" t="s">
        <v>23</v>
      </c>
      <c r="CE201" s="494" t="s">
        <v>21</v>
      </c>
      <c r="CF201" s="494" t="s">
        <v>24</v>
      </c>
      <c r="CG201" s="494" t="s">
        <v>21</v>
      </c>
      <c r="CH201" s="494" t="s">
        <v>22</v>
      </c>
      <c r="CI201" s="494" t="s">
        <v>21</v>
      </c>
      <c r="CJ201" s="494" t="s">
        <v>21</v>
      </c>
      <c r="CK201" s="494" t="s">
        <v>21</v>
      </c>
      <c r="CL201" s="494" t="s">
        <v>21</v>
      </c>
      <c r="CM201" s="494" t="s">
        <v>21</v>
      </c>
      <c r="CN201" s="494" t="s">
        <v>21</v>
      </c>
      <c r="CO201" s="494" t="s">
        <v>21</v>
      </c>
      <c r="CP201" s="494" t="s">
        <v>21</v>
      </c>
      <c r="CQ201" s="494" t="s">
        <v>21</v>
      </c>
      <c r="CR201" s="494" t="s">
        <v>21</v>
      </c>
    </row>
    <row r="202" spans="1:96" s="421" customFormat="1" ht="15.75">
      <c r="A202" s="657" t="s">
        <v>84</v>
      </c>
      <c r="B202" s="657"/>
      <c r="C202" s="292">
        <v>7334565</v>
      </c>
      <c r="D202" s="292"/>
      <c r="E202" s="292"/>
      <c r="F202" s="292"/>
      <c r="G202" s="292"/>
      <c r="H202" s="292"/>
      <c r="I202" s="292"/>
      <c r="J202" s="292"/>
      <c r="K202" s="292"/>
      <c r="L202" s="292"/>
      <c r="M202" s="292">
        <v>4789.08</v>
      </c>
      <c r="N202" s="292">
        <v>5550759</v>
      </c>
      <c r="O202" s="292"/>
      <c r="P202" s="292"/>
      <c r="Q202" s="292">
        <v>1900.6</v>
      </c>
      <c r="R202" s="292">
        <v>1783806</v>
      </c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397"/>
      <c r="AD202" s="292"/>
      <c r="AE202" s="292"/>
      <c r="AF202" s="420"/>
      <c r="BP202" s="496"/>
      <c r="BQ202" s="496"/>
      <c r="BR202" s="496"/>
      <c r="BS202" s="496"/>
      <c r="BT202" s="496"/>
      <c r="BU202" s="496"/>
      <c r="BV202" s="496"/>
      <c r="BW202" s="496"/>
      <c r="BX202" s="496"/>
      <c r="BY202" s="496"/>
      <c r="BZ202" s="496"/>
      <c r="CA202" s="496"/>
      <c r="CB202" s="496"/>
      <c r="CC202" s="496"/>
      <c r="CD202" s="496"/>
      <c r="CE202" s="496"/>
      <c r="CF202" s="496"/>
      <c r="CG202" s="496"/>
      <c r="CH202" s="496"/>
      <c r="CI202" s="496"/>
      <c r="CJ202" s="496"/>
      <c r="CK202" s="496"/>
      <c r="CL202" s="496"/>
      <c r="CM202" s="496"/>
      <c r="CN202" s="496"/>
      <c r="CO202" s="496"/>
      <c r="CP202" s="496"/>
      <c r="CQ202" s="496"/>
      <c r="CR202" s="496"/>
    </row>
    <row r="203" spans="1:96" s="421" customFormat="1" ht="15.75">
      <c r="A203" s="382" t="s">
        <v>40</v>
      </c>
      <c r="B203" s="428"/>
      <c r="C203" s="423"/>
      <c r="D203" s="423"/>
      <c r="E203" s="423"/>
      <c r="F203" s="423"/>
      <c r="G203" s="423"/>
      <c r="H203" s="423"/>
      <c r="I203" s="423"/>
      <c r="J203" s="423"/>
      <c r="K203" s="428"/>
      <c r="L203" s="423"/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23"/>
      <c r="AA203" s="423"/>
      <c r="AB203" s="423"/>
      <c r="AC203" s="385"/>
      <c r="AD203" s="423"/>
      <c r="AE203" s="424"/>
      <c r="AF203" s="420"/>
      <c r="BP203" s="496"/>
      <c r="BQ203" s="496"/>
      <c r="BR203" s="496"/>
      <c r="BS203" s="496"/>
      <c r="BT203" s="496"/>
      <c r="BU203" s="496"/>
      <c r="BV203" s="496"/>
      <c r="BW203" s="496"/>
      <c r="BX203" s="496"/>
      <c r="BY203" s="496"/>
      <c r="BZ203" s="496"/>
      <c r="CA203" s="496"/>
      <c r="CB203" s="496"/>
      <c r="CC203" s="496"/>
      <c r="CD203" s="496"/>
      <c r="CE203" s="496"/>
      <c r="CF203" s="496"/>
      <c r="CG203" s="496"/>
      <c r="CH203" s="496"/>
      <c r="CI203" s="496"/>
      <c r="CJ203" s="496"/>
      <c r="CK203" s="496"/>
      <c r="CL203" s="496"/>
      <c r="CM203" s="496"/>
      <c r="CN203" s="496"/>
      <c r="CO203" s="496"/>
      <c r="CP203" s="496"/>
      <c r="CQ203" s="496"/>
      <c r="CR203" s="496"/>
    </row>
    <row r="204" spans="1:96" ht="15.75">
      <c r="A204" s="48" t="s">
        <v>619</v>
      </c>
      <c r="B204" s="446" t="s">
        <v>478</v>
      </c>
      <c r="C204" s="191">
        <v>3213668</v>
      </c>
      <c r="D204" s="191"/>
      <c r="E204" s="191"/>
      <c r="F204" s="191"/>
      <c r="G204" s="191"/>
      <c r="H204" s="191"/>
      <c r="I204" s="191"/>
      <c r="J204" s="191"/>
      <c r="K204" s="191"/>
      <c r="L204" s="191"/>
      <c r="M204" s="191">
        <v>1023</v>
      </c>
      <c r="N204" s="191">
        <v>1240611</v>
      </c>
      <c r="O204" s="191"/>
      <c r="P204" s="191"/>
      <c r="Q204" s="191">
        <v>1152</v>
      </c>
      <c r="R204" s="191">
        <v>1854042</v>
      </c>
      <c r="S204" s="191">
        <v>76</v>
      </c>
      <c r="T204" s="191">
        <v>119015</v>
      </c>
      <c r="U204" s="191"/>
      <c r="V204" s="191"/>
      <c r="W204" s="191"/>
      <c r="X204" s="191"/>
      <c r="Y204" s="191"/>
      <c r="Z204" s="191"/>
      <c r="AA204" s="191"/>
      <c r="AB204" s="191"/>
      <c r="AC204" s="389"/>
      <c r="AD204" s="191"/>
      <c r="AE204" s="191"/>
      <c r="AF204" s="416"/>
      <c r="AJ204" s="416" t="s">
        <v>619</v>
      </c>
      <c r="AK204" s="416" t="s">
        <v>478</v>
      </c>
      <c r="AL204" s="486">
        <v>3154186</v>
      </c>
      <c r="AM204" s="486"/>
      <c r="AN204" s="486"/>
      <c r="AO204" s="486"/>
      <c r="AP204" s="486"/>
      <c r="AQ204" s="486"/>
      <c r="AR204" s="486"/>
      <c r="AS204" s="486"/>
      <c r="AT204" s="486"/>
      <c r="AU204" s="486"/>
      <c r="AV204" s="486">
        <v>1023</v>
      </c>
      <c r="AW204" s="486">
        <v>1240611</v>
      </c>
      <c r="AX204" s="486"/>
      <c r="AY204" s="486"/>
      <c r="AZ204" s="486">
        <v>1152</v>
      </c>
      <c r="BA204" s="486">
        <v>1779598</v>
      </c>
      <c r="BB204" s="486">
        <v>76</v>
      </c>
      <c r="BC204" s="486">
        <v>133977</v>
      </c>
      <c r="BD204" s="486"/>
      <c r="BE204" s="486"/>
      <c r="BF204" s="486"/>
      <c r="BG204" s="486"/>
      <c r="BH204" s="486"/>
      <c r="BI204" s="486"/>
      <c r="BJ204" s="486"/>
      <c r="BK204" s="486"/>
      <c r="BL204" s="486"/>
      <c r="BM204" s="486"/>
      <c r="BN204" s="447"/>
      <c r="BP204" s="497">
        <f>C204-AL204</f>
        <v>59482</v>
      </c>
      <c r="BQ204" s="497">
        <f aca="true" t="shared" si="1" ref="BQ204:CR204">D204-AM204</f>
        <v>0</v>
      </c>
      <c r="BR204" s="497">
        <f t="shared" si="1"/>
        <v>0</v>
      </c>
      <c r="BS204" s="497">
        <f t="shared" si="1"/>
        <v>0</v>
      </c>
      <c r="BT204" s="497">
        <f t="shared" si="1"/>
        <v>0</v>
      </c>
      <c r="BU204" s="497">
        <f t="shared" si="1"/>
        <v>0</v>
      </c>
      <c r="BV204" s="497">
        <f t="shared" si="1"/>
        <v>0</v>
      </c>
      <c r="BW204" s="497">
        <f t="shared" si="1"/>
        <v>0</v>
      </c>
      <c r="BX204" s="497">
        <f t="shared" si="1"/>
        <v>0</v>
      </c>
      <c r="BY204" s="497">
        <f t="shared" si="1"/>
        <v>0</v>
      </c>
      <c r="BZ204" s="497">
        <f t="shared" si="1"/>
        <v>0</v>
      </c>
      <c r="CA204" s="497">
        <f t="shared" si="1"/>
        <v>0</v>
      </c>
      <c r="CB204" s="497">
        <f t="shared" si="1"/>
        <v>0</v>
      </c>
      <c r="CC204" s="497">
        <f t="shared" si="1"/>
        <v>0</v>
      </c>
      <c r="CD204" s="497">
        <f t="shared" si="1"/>
        <v>0</v>
      </c>
      <c r="CE204" s="497">
        <f t="shared" si="1"/>
        <v>74444</v>
      </c>
      <c r="CF204" s="497">
        <f t="shared" si="1"/>
        <v>0</v>
      </c>
      <c r="CG204" s="497">
        <f t="shared" si="1"/>
        <v>-14962</v>
      </c>
      <c r="CH204" s="497">
        <f t="shared" si="1"/>
        <v>0</v>
      </c>
      <c r="CI204" s="497">
        <f t="shared" si="1"/>
        <v>0</v>
      </c>
      <c r="CJ204" s="497">
        <f t="shared" si="1"/>
        <v>0</v>
      </c>
      <c r="CK204" s="497">
        <f t="shared" si="1"/>
        <v>0</v>
      </c>
      <c r="CL204" s="497">
        <f t="shared" si="1"/>
        <v>0</v>
      </c>
      <c r="CM204" s="497">
        <f t="shared" si="1"/>
        <v>0</v>
      </c>
      <c r="CN204" s="497">
        <f t="shared" si="1"/>
        <v>0</v>
      </c>
      <c r="CO204" s="497">
        <f t="shared" si="1"/>
        <v>0</v>
      </c>
      <c r="CP204" s="497">
        <f t="shared" si="1"/>
        <v>0</v>
      </c>
      <c r="CQ204" s="497">
        <f t="shared" si="1"/>
        <v>0</v>
      </c>
      <c r="CR204" s="497">
        <f t="shared" si="1"/>
        <v>0</v>
      </c>
    </row>
    <row r="205" spans="1:96" ht="15.75">
      <c r="A205" s="48" t="s">
        <v>620</v>
      </c>
      <c r="B205" s="446" t="s">
        <v>880</v>
      </c>
      <c r="C205" s="191">
        <v>1419450</v>
      </c>
      <c r="D205" s="194"/>
      <c r="E205" s="191"/>
      <c r="F205" s="191"/>
      <c r="G205" s="191"/>
      <c r="H205" s="191"/>
      <c r="I205" s="191"/>
      <c r="J205" s="191"/>
      <c r="K205" s="191"/>
      <c r="L205" s="191"/>
      <c r="M205" s="191">
        <v>1651.1</v>
      </c>
      <c r="N205" s="191">
        <v>1419450</v>
      </c>
      <c r="O205" s="191"/>
      <c r="P205" s="191"/>
      <c r="Q205" s="191"/>
      <c r="R205" s="191"/>
      <c r="S205" s="191"/>
      <c r="T205" s="191"/>
      <c r="U205" s="191"/>
      <c r="V205" s="194"/>
      <c r="W205" s="191"/>
      <c r="X205" s="191"/>
      <c r="Y205" s="191"/>
      <c r="Z205" s="191"/>
      <c r="AA205" s="191"/>
      <c r="AB205" s="191"/>
      <c r="AC205" s="387"/>
      <c r="AD205" s="191"/>
      <c r="AE205" s="191"/>
      <c r="AF205" s="416"/>
      <c r="AJ205" s="416" t="s">
        <v>620</v>
      </c>
      <c r="AK205" s="416" t="s">
        <v>880</v>
      </c>
      <c r="AL205" s="486">
        <v>1419450</v>
      </c>
      <c r="AM205" s="486"/>
      <c r="AN205" s="486"/>
      <c r="AO205" s="486"/>
      <c r="AP205" s="486"/>
      <c r="AQ205" s="486"/>
      <c r="AR205" s="486"/>
      <c r="AS205" s="486"/>
      <c r="AT205" s="486"/>
      <c r="AU205" s="486"/>
      <c r="AV205" s="486">
        <v>1651.1</v>
      </c>
      <c r="AW205" s="486">
        <v>1419450</v>
      </c>
      <c r="AX205" s="486"/>
      <c r="AY205" s="486"/>
      <c r="AZ205" s="486"/>
      <c r="BA205" s="486"/>
      <c r="BB205" s="486"/>
      <c r="BC205" s="486"/>
      <c r="BD205" s="486"/>
      <c r="BE205" s="486"/>
      <c r="BF205" s="486"/>
      <c r="BG205" s="486"/>
      <c r="BH205" s="486"/>
      <c r="BI205" s="486"/>
      <c r="BJ205" s="486"/>
      <c r="BK205" s="486"/>
      <c r="BL205" s="486"/>
      <c r="BM205" s="486"/>
      <c r="BN205" s="447"/>
      <c r="BP205" s="497">
        <f aca="true" t="shared" si="2" ref="BP205:BP268">C205-AL205</f>
        <v>0</v>
      </c>
      <c r="BQ205" s="497">
        <f aca="true" t="shared" si="3" ref="BQ205:BQ268">D205-AM205</f>
        <v>0</v>
      </c>
      <c r="BR205" s="497">
        <f aca="true" t="shared" si="4" ref="BR205:BR268">E205-AN205</f>
        <v>0</v>
      </c>
      <c r="BS205" s="497">
        <f aca="true" t="shared" si="5" ref="BS205:BS268">F205-AO205</f>
        <v>0</v>
      </c>
      <c r="BT205" s="497">
        <f aca="true" t="shared" si="6" ref="BT205:BT268">G205-AP205</f>
        <v>0</v>
      </c>
      <c r="BU205" s="497">
        <f aca="true" t="shared" si="7" ref="BU205:BU268">H205-AQ205</f>
        <v>0</v>
      </c>
      <c r="BV205" s="497">
        <f aca="true" t="shared" si="8" ref="BV205:BV268">I205-AR205</f>
        <v>0</v>
      </c>
      <c r="BW205" s="497">
        <f aca="true" t="shared" si="9" ref="BW205:BW268">J205-AS205</f>
        <v>0</v>
      </c>
      <c r="BX205" s="497">
        <f aca="true" t="shared" si="10" ref="BX205:BX268">K205-AT205</f>
        <v>0</v>
      </c>
      <c r="BY205" s="497">
        <f aca="true" t="shared" si="11" ref="BY205:BY268">L205-AU205</f>
        <v>0</v>
      </c>
      <c r="BZ205" s="497">
        <f aca="true" t="shared" si="12" ref="BZ205:BZ268">M205-AV205</f>
        <v>0</v>
      </c>
      <c r="CA205" s="497">
        <f aca="true" t="shared" si="13" ref="CA205:CA268">N205-AW205</f>
        <v>0</v>
      </c>
      <c r="CB205" s="497">
        <f aca="true" t="shared" si="14" ref="CB205:CB268">O205-AX205</f>
        <v>0</v>
      </c>
      <c r="CC205" s="497">
        <f aca="true" t="shared" si="15" ref="CC205:CC268">P205-AY205</f>
        <v>0</v>
      </c>
      <c r="CD205" s="497">
        <f aca="true" t="shared" si="16" ref="CD205:CD268">Q205-AZ205</f>
        <v>0</v>
      </c>
      <c r="CE205" s="497">
        <f aca="true" t="shared" si="17" ref="CE205:CE268">R205-BA205</f>
        <v>0</v>
      </c>
      <c r="CF205" s="497">
        <f aca="true" t="shared" si="18" ref="CF205:CF268">S205-BB205</f>
        <v>0</v>
      </c>
      <c r="CG205" s="497">
        <f aca="true" t="shared" si="19" ref="CG205:CG268">T205-BC205</f>
        <v>0</v>
      </c>
      <c r="CH205" s="497">
        <f aca="true" t="shared" si="20" ref="CH205:CH268">U205-BD205</f>
        <v>0</v>
      </c>
      <c r="CI205" s="497">
        <f aca="true" t="shared" si="21" ref="CI205:CI268">V205-BE205</f>
        <v>0</v>
      </c>
      <c r="CJ205" s="497">
        <f aca="true" t="shared" si="22" ref="CJ205:CJ268">W205-BF205</f>
        <v>0</v>
      </c>
      <c r="CK205" s="497">
        <f aca="true" t="shared" si="23" ref="CK205:CK268">X205-BG205</f>
        <v>0</v>
      </c>
      <c r="CL205" s="497">
        <f aca="true" t="shared" si="24" ref="CL205:CL268">Y205-BH205</f>
        <v>0</v>
      </c>
      <c r="CM205" s="497">
        <f aca="true" t="shared" si="25" ref="CM205:CM268">Z205-BI205</f>
        <v>0</v>
      </c>
      <c r="CN205" s="497">
        <f aca="true" t="shared" si="26" ref="CN205:CN268">AA205-BJ205</f>
        <v>0</v>
      </c>
      <c r="CO205" s="497">
        <f aca="true" t="shared" si="27" ref="CO205:CO268">AB205-BK205</f>
        <v>0</v>
      </c>
      <c r="CP205" s="497">
        <f aca="true" t="shared" si="28" ref="CP205:CP268">AC205-BL205</f>
        <v>0</v>
      </c>
      <c r="CQ205" s="497">
        <f aca="true" t="shared" si="29" ref="CQ205:CQ268">AD205-BM205</f>
        <v>0</v>
      </c>
      <c r="CR205" s="497">
        <f aca="true" t="shared" si="30" ref="CR205:CR268">AE205-BN205</f>
        <v>0</v>
      </c>
    </row>
    <row r="206" spans="1:96" ht="15.75">
      <c r="A206" s="48" t="s">
        <v>621</v>
      </c>
      <c r="B206" s="446" t="s">
        <v>479</v>
      </c>
      <c r="C206" s="191">
        <v>2697100</v>
      </c>
      <c r="D206" s="194">
        <v>2697100</v>
      </c>
      <c r="E206" s="191">
        <v>2697100</v>
      </c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4"/>
      <c r="W206" s="191"/>
      <c r="X206" s="191"/>
      <c r="Y206" s="191"/>
      <c r="Z206" s="191"/>
      <c r="AA206" s="191"/>
      <c r="AB206" s="191"/>
      <c r="AC206" s="387"/>
      <c r="AD206" s="191"/>
      <c r="AE206" s="191"/>
      <c r="AF206" s="416"/>
      <c r="AJ206" s="416" t="s">
        <v>621</v>
      </c>
      <c r="AK206" s="416" t="s">
        <v>479</v>
      </c>
      <c r="AL206" s="486">
        <v>2697100</v>
      </c>
      <c r="AM206" s="486">
        <v>2697100</v>
      </c>
      <c r="AN206" s="486">
        <v>2697100</v>
      </c>
      <c r="AO206" s="486"/>
      <c r="AP206" s="486"/>
      <c r="AQ206" s="486"/>
      <c r="AR206" s="486"/>
      <c r="AS206" s="486"/>
      <c r="AT206" s="486"/>
      <c r="AU206" s="486"/>
      <c r="AV206" s="486"/>
      <c r="AW206" s="486"/>
      <c r="AX206" s="486"/>
      <c r="AY206" s="486"/>
      <c r="AZ206" s="486"/>
      <c r="BA206" s="486"/>
      <c r="BB206" s="486"/>
      <c r="BC206" s="486"/>
      <c r="BD206" s="486"/>
      <c r="BE206" s="486"/>
      <c r="BF206" s="486"/>
      <c r="BG206" s="486"/>
      <c r="BH206" s="486"/>
      <c r="BI206" s="486"/>
      <c r="BJ206" s="486"/>
      <c r="BK206" s="486"/>
      <c r="BL206" s="486"/>
      <c r="BM206" s="486"/>
      <c r="BN206" s="447"/>
      <c r="BP206" s="497">
        <f t="shared" si="2"/>
        <v>0</v>
      </c>
      <c r="BQ206" s="497">
        <f t="shared" si="3"/>
        <v>0</v>
      </c>
      <c r="BR206" s="497">
        <f t="shared" si="4"/>
        <v>0</v>
      </c>
      <c r="BS206" s="497">
        <f t="shared" si="5"/>
        <v>0</v>
      </c>
      <c r="BT206" s="497">
        <f t="shared" si="6"/>
        <v>0</v>
      </c>
      <c r="BU206" s="497">
        <f t="shared" si="7"/>
        <v>0</v>
      </c>
      <c r="BV206" s="497">
        <f t="shared" si="8"/>
        <v>0</v>
      </c>
      <c r="BW206" s="497">
        <f t="shared" si="9"/>
        <v>0</v>
      </c>
      <c r="BX206" s="497">
        <f t="shared" si="10"/>
        <v>0</v>
      </c>
      <c r="BY206" s="497">
        <f t="shared" si="11"/>
        <v>0</v>
      </c>
      <c r="BZ206" s="497">
        <f t="shared" si="12"/>
        <v>0</v>
      </c>
      <c r="CA206" s="497">
        <f t="shared" si="13"/>
        <v>0</v>
      </c>
      <c r="CB206" s="497">
        <f t="shared" si="14"/>
        <v>0</v>
      </c>
      <c r="CC206" s="497">
        <f t="shared" si="15"/>
        <v>0</v>
      </c>
      <c r="CD206" s="497">
        <f t="shared" si="16"/>
        <v>0</v>
      </c>
      <c r="CE206" s="497">
        <f t="shared" si="17"/>
        <v>0</v>
      </c>
      <c r="CF206" s="497">
        <f t="shared" si="18"/>
        <v>0</v>
      </c>
      <c r="CG206" s="497">
        <f t="shared" si="19"/>
        <v>0</v>
      </c>
      <c r="CH206" s="497">
        <f t="shared" si="20"/>
        <v>0</v>
      </c>
      <c r="CI206" s="497">
        <f t="shared" si="21"/>
        <v>0</v>
      </c>
      <c r="CJ206" s="497">
        <f t="shared" si="22"/>
        <v>0</v>
      </c>
      <c r="CK206" s="497">
        <f t="shared" si="23"/>
        <v>0</v>
      </c>
      <c r="CL206" s="497">
        <f t="shared" si="24"/>
        <v>0</v>
      </c>
      <c r="CM206" s="497">
        <f t="shared" si="25"/>
        <v>0</v>
      </c>
      <c r="CN206" s="497">
        <f t="shared" si="26"/>
        <v>0</v>
      </c>
      <c r="CO206" s="497">
        <f t="shared" si="27"/>
        <v>0</v>
      </c>
      <c r="CP206" s="497">
        <f t="shared" si="28"/>
        <v>0</v>
      </c>
      <c r="CQ206" s="497">
        <f t="shared" si="29"/>
        <v>0</v>
      </c>
      <c r="CR206" s="497">
        <f t="shared" si="30"/>
        <v>0</v>
      </c>
    </row>
    <row r="207" spans="1:96" ht="15.75">
      <c r="A207" s="48" t="s">
        <v>622</v>
      </c>
      <c r="B207" s="446" t="s">
        <v>881</v>
      </c>
      <c r="C207" s="191">
        <v>320710</v>
      </c>
      <c r="D207" s="194">
        <v>320710</v>
      </c>
      <c r="E207" s="191">
        <v>320710</v>
      </c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4"/>
      <c r="W207" s="191"/>
      <c r="X207" s="191"/>
      <c r="Y207" s="191"/>
      <c r="Z207" s="191"/>
      <c r="AA207" s="191"/>
      <c r="AB207" s="191"/>
      <c r="AC207" s="387"/>
      <c r="AD207" s="191"/>
      <c r="AE207" s="191"/>
      <c r="AF207" s="416"/>
      <c r="AJ207" s="416" t="s">
        <v>622</v>
      </c>
      <c r="AK207" s="416" t="s">
        <v>881</v>
      </c>
      <c r="AL207" s="486">
        <v>332253</v>
      </c>
      <c r="AM207" s="486">
        <v>332253</v>
      </c>
      <c r="AN207" s="486">
        <v>332253</v>
      </c>
      <c r="AO207" s="486"/>
      <c r="AP207" s="486"/>
      <c r="AQ207" s="486"/>
      <c r="AR207" s="486"/>
      <c r="AS207" s="486"/>
      <c r="AT207" s="486"/>
      <c r="AU207" s="486"/>
      <c r="AV207" s="486"/>
      <c r="AW207" s="486"/>
      <c r="AX207" s="486"/>
      <c r="AY207" s="486"/>
      <c r="AZ207" s="486"/>
      <c r="BA207" s="486"/>
      <c r="BB207" s="486"/>
      <c r="BC207" s="486"/>
      <c r="BD207" s="486"/>
      <c r="BE207" s="486"/>
      <c r="BF207" s="486"/>
      <c r="BG207" s="486"/>
      <c r="BH207" s="486"/>
      <c r="BI207" s="486"/>
      <c r="BJ207" s="486"/>
      <c r="BK207" s="486"/>
      <c r="BL207" s="486"/>
      <c r="BM207" s="486"/>
      <c r="BN207" s="447"/>
      <c r="BP207" s="497">
        <f t="shared" si="2"/>
        <v>-11543</v>
      </c>
      <c r="BQ207" s="497">
        <f t="shared" si="3"/>
        <v>-11543</v>
      </c>
      <c r="BR207" s="497">
        <f t="shared" si="4"/>
        <v>-11543</v>
      </c>
      <c r="BS207" s="497">
        <f t="shared" si="5"/>
        <v>0</v>
      </c>
      <c r="BT207" s="497">
        <f t="shared" si="6"/>
        <v>0</v>
      </c>
      <c r="BU207" s="497">
        <f t="shared" si="7"/>
        <v>0</v>
      </c>
      <c r="BV207" s="497">
        <f t="shared" si="8"/>
        <v>0</v>
      </c>
      <c r="BW207" s="497">
        <f t="shared" si="9"/>
        <v>0</v>
      </c>
      <c r="BX207" s="497">
        <f t="shared" si="10"/>
        <v>0</v>
      </c>
      <c r="BY207" s="497">
        <f t="shared" si="11"/>
        <v>0</v>
      </c>
      <c r="BZ207" s="497">
        <f t="shared" si="12"/>
        <v>0</v>
      </c>
      <c r="CA207" s="497">
        <f t="shared" si="13"/>
        <v>0</v>
      </c>
      <c r="CB207" s="497">
        <f t="shared" si="14"/>
        <v>0</v>
      </c>
      <c r="CC207" s="497">
        <f t="shared" si="15"/>
        <v>0</v>
      </c>
      <c r="CD207" s="497">
        <f t="shared" si="16"/>
        <v>0</v>
      </c>
      <c r="CE207" s="497">
        <f t="shared" si="17"/>
        <v>0</v>
      </c>
      <c r="CF207" s="497">
        <f t="shared" si="18"/>
        <v>0</v>
      </c>
      <c r="CG207" s="497">
        <f t="shared" si="19"/>
        <v>0</v>
      </c>
      <c r="CH207" s="497">
        <f t="shared" si="20"/>
        <v>0</v>
      </c>
      <c r="CI207" s="497">
        <f t="shared" si="21"/>
        <v>0</v>
      </c>
      <c r="CJ207" s="497">
        <f t="shared" si="22"/>
        <v>0</v>
      </c>
      <c r="CK207" s="497">
        <f t="shared" si="23"/>
        <v>0</v>
      </c>
      <c r="CL207" s="497">
        <f t="shared" si="24"/>
        <v>0</v>
      </c>
      <c r="CM207" s="497">
        <f t="shared" si="25"/>
        <v>0</v>
      </c>
      <c r="CN207" s="497">
        <f t="shared" si="26"/>
        <v>0</v>
      </c>
      <c r="CO207" s="497">
        <f t="shared" si="27"/>
        <v>0</v>
      </c>
      <c r="CP207" s="497">
        <f t="shared" si="28"/>
        <v>0</v>
      </c>
      <c r="CQ207" s="497">
        <f t="shared" si="29"/>
        <v>0</v>
      </c>
      <c r="CR207" s="497">
        <f t="shared" si="30"/>
        <v>0</v>
      </c>
    </row>
    <row r="208" spans="1:96" ht="15.75">
      <c r="A208" s="48" t="s">
        <v>623</v>
      </c>
      <c r="B208" s="446" t="s">
        <v>882</v>
      </c>
      <c r="C208" s="191">
        <v>4000</v>
      </c>
      <c r="D208" s="194">
        <v>0</v>
      </c>
      <c r="E208" s="191">
        <v>0</v>
      </c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4"/>
      <c r="W208" s="191"/>
      <c r="X208" s="191"/>
      <c r="Y208" s="191"/>
      <c r="Z208" s="191"/>
      <c r="AA208" s="191"/>
      <c r="AB208" s="191"/>
      <c r="AC208" s="387">
        <v>4000</v>
      </c>
      <c r="AD208" s="191">
        <v>4000</v>
      </c>
      <c r="AE208" s="191"/>
      <c r="AF208" s="416"/>
      <c r="AJ208" s="416" t="s">
        <v>623</v>
      </c>
      <c r="AK208" s="416" t="s">
        <v>882</v>
      </c>
      <c r="AL208" s="486">
        <v>8000</v>
      </c>
      <c r="AM208" s="486"/>
      <c r="AN208" s="486">
        <v>0</v>
      </c>
      <c r="AO208" s="486"/>
      <c r="AP208" s="486"/>
      <c r="AQ208" s="486"/>
      <c r="AR208" s="486"/>
      <c r="AS208" s="486"/>
      <c r="AT208" s="486"/>
      <c r="AU208" s="486"/>
      <c r="AV208" s="486"/>
      <c r="AW208" s="486"/>
      <c r="AX208" s="486"/>
      <c r="AY208" s="486"/>
      <c r="AZ208" s="486"/>
      <c r="BA208" s="486"/>
      <c r="BB208" s="486"/>
      <c r="BC208" s="486"/>
      <c r="BD208" s="486"/>
      <c r="BE208" s="486"/>
      <c r="BF208" s="486"/>
      <c r="BG208" s="486"/>
      <c r="BH208" s="486"/>
      <c r="BI208" s="486"/>
      <c r="BJ208" s="486"/>
      <c r="BK208" s="486"/>
      <c r="BL208" s="486">
        <v>4000</v>
      </c>
      <c r="BM208" s="486">
        <v>4000</v>
      </c>
      <c r="BN208" s="447"/>
      <c r="BP208" s="497">
        <f t="shared" si="2"/>
        <v>-4000</v>
      </c>
      <c r="BQ208" s="497">
        <f t="shared" si="3"/>
        <v>0</v>
      </c>
      <c r="BR208" s="497">
        <f t="shared" si="4"/>
        <v>0</v>
      </c>
      <c r="BS208" s="497">
        <f t="shared" si="5"/>
        <v>0</v>
      </c>
      <c r="BT208" s="497">
        <f t="shared" si="6"/>
        <v>0</v>
      </c>
      <c r="BU208" s="497">
        <f t="shared" si="7"/>
        <v>0</v>
      </c>
      <c r="BV208" s="497">
        <f t="shared" si="8"/>
        <v>0</v>
      </c>
      <c r="BW208" s="497">
        <f t="shared" si="9"/>
        <v>0</v>
      </c>
      <c r="BX208" s="497">
        <f t="shared" si="10"/>
        <v>0</v>
      </c>
      <c r="BY208" s="497">
        <f t="shared" si="11"/>
        <v>0</v>
      </c>
      <c r="BZ208" s="497">
        <f t="shared" si="12"/>
        <v>0</v>
      </c>
      <c r="CA208" s="497">
        <f t="shared" si="13"/>
        <v>0</v>
      </c>
      <c r="CB208" s="497">
        <f t="shared" si="14"/>
        <v>0</v>
      </c>
      <c r="CC208" s="497">
        <f t="shared" si="15"/>
        <v>0</v>
      </c>
      <c r="CD208" s="497">
        <f t="shared" si="16"/>
        <v>0</v>
      </c>
      <c r="CE208" s="497">
        <f t="shared" si="17"/>
        <v>0</v>
      </c>
      <c r="CF208" s="497">
        <f t="shared" si="18"/>
        <v>0</v>
      </c>
      <c r="CG208" s="497">
        <f t="shared" si="19"/>
        <v>0</v>
      </c>
      <c r="CH208" s="497">
        <f t="shared" si="20"/>
        <v>0</v>
      </c>
      <c r="CI208" s="497">
        <f t="shared" si="21"/>
        <v>0</v>
      </c>
      <c r="CJ208" s="497">
        <f t="shared" si="22"/>
        <v>0</v>
      </c>
      <c r="CK208" s="497">
        <f t="shared" si="23"/>
        <v>0</v>
      </c>
      <c r="CL208" s="497">
        <f t="shared" si="24"/>
        <v>0</v>
      </c>
      <c r="CM208" s="497">
        <f t="shared" si="25"/>
        <v>0</v>
      </c>
      <c r="CN208" s="497">
        <f t="shared" si="26"/>
        <v>0</v>
      </c>
      <c r="CO208" s="497">
        <f t="shared" si="27"/>
        <v>0</v>
      </c>
      <c r="CP208" s="497">
        <f t="shared" si="28"/>
        <v>0</v>
      </c>
      <c r="CQ208" s="497">
        <f t="shared" si="29"/>
        <v>0</v>
      </c>
      <c r="CR208" s="497">
        <f t="shared" si="30"/>
        <v>0</v>
      </c>
    </row>
    <row r="209" spans="1:96" ht="15.75">
      <c r="A209" s="48" t="s">
        <v>624</v>
      </c>
      <c r="B209" s="446" t="s">
        <v>883</v>
      </c>
      <c r="C209" s="191">
        <v>183179</v>
      </c>
      <c r="D209" s="194">
        <v>183179</v>
      </c>
      <c r="E209" s="191">
        <v>183179</v>
      </c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4"/>
      <c r="W209" s="191"/>
      <c r="X209" s="191"/>
      <c r="Y209" s="191"/>
      <c r="Z209" s="191"/>
      <c r="AA209" s="191"/>
      <c r="AB209" s="191"/>
      <c r="AC209" s="387"/>
      <c r="AD209" s="191"/>
      <c r="AE209" s="191"/>
      <c r="AF209" s="416"/>
      <c r="AJ209" s="416" t="s">
        <v>624</v>
      </c>
      <c r="AK209" s="416" t="s">
        <v>883</v>
      </c>
      <c r="AL209" s="486">
        <v>188815</v>
      </c>
      <c r="AM209" s="486">
        <v>188815</v>
      </c>
      <c r="AN209" s="486">
        <v>188815</v>
      </c>
      <c r="AO209" s="486"/>
      <c r="AP209" s="486"/>
      <c r="AQ209" s="486"/>
      <c r="AR209" s="486"/>
      <c r="AS209" s="486"/>
      <c r="AT209" s="486"/>
      <c r="AU209" s="486"/>
      <c r="AV209" s="486"/>
      <c r="AW209" s="486"/>
      <c r="AX209" s="486"/>
      <c r="AY209" s="486"/>
      <c r="AZ209" s="486"/>
      <c r="BA209" s="486"/>
      <c r="BB209" s="486"/>
      <c r="BC209" s="486"/>
      <c r="BD209" s="486"/>
      <c r="BE209" s="486"/>
      <c r="BF209" s="486"/>
      <c r="BG209" s="486"/>
      <c r="BH209" s="486"/>
      <c r="BI209" s="486"/>
      <c r="BJ209" s="486"/>
      <c r="BK209" s="486"/>
      <c r="BL209" s="486"/>
      <c r="BM209" s="486"/>
      <c r="BN209" s="447"/>
      <c r="BP209" s="497">
        <f t="shared" si="2"/>
        <v>-5636</v>
      </c>
      <c r="BQ209" s="497">
        <f t="shared" si="3"/>
        <v>-5636</v>
      </c>
      <c r="BR209" s="497">
        <f t="shared" si="4"/>
        <v>-5636</v>
      </c>
      <c r="BS209" s="497">
        <f t="shared" si="5"/>
        <v>0</v>
      </c>
      <c r="BT209" s="497">
        <f t="shared" si="6"/>
        <v>0</v>
      </c>
      <c r="BU209" s="497">
        <f t="shared" si="7"/>
        <v>0</v>
      </c>
      <c r="BV209" s="497">
        <f t="shared" si="8"/>
        <v>0</v>
      </c>
      <c r="BW209" s="497">
        <f t="shared" si="9"/>
        <v>0</v>
      </c>
      <c r="BX209" s="497">
        <f t="shared" si="10"/>
        <v>0</v>
      </c>
      <c r="BY209" s="497">
        <f t="shared" si="11"/>
        <v>0</v>
      </c>
      <c r="BZ209" s="497">
        <f t="shared" si="12"/>
        <v>0</v>
      </c>
      <c r="CA209" s="497">
        <f t="shared" si="13"/>
        <v>0</v>
      </c>
      <c r="CB209" s="497">
        <f t="shared" si="14"/>
        <v>0</v>
      </c>
      <c r="CC209" s="497">
        <f t="shared" si="15"/>
        <v>0</v>
      </c>
      <c r="CD209" s="497">
        <f t="shared" si="16"/>
        <v>0</v>
      </c>
      <c r="CE209" s="497">
        <f t="shared" si="17"/>
        <v>0</v>
      </c>
      <c r="CF209" s="497">
        <f t="shared" si="18"/>
        <v>0</v>
      </c>
      <c r="CG209" s="497">
        <f t="shared" si="19"/>
        <v>0</v>
      </c>
      <c r="CH209" s="497">
        <f t="shared" si="20"/>
        <v>0</v>
      </c>
      <c r="CI209" s="497">
        <f t="shared" si="21"/>
        <v>0</v>
      </c>
      <c r="CJ209" s="497">
        <f t="shared" si="22"/>
        <v>0</v>
      </c>
      <c r="CK209" s="497">
        <f t="shared" si="23"/>
        <v>0</v>
      </c>
      <c r="CL209" s="497">
        <f t="shared" si="24"/>
        <v>0</v>
      </c>
      <c r="CM209" s="497">
        <f t="shared" si="25"/>
        <v>0</v>
      </c>
      <c r="CN209" s="497">
        <f t="shared" si="26"/>
        <v>0</v>
      </c>
      <c r="CO209" s="497">
        <f t="shared" si="27"/>
        <v>0</v>
      </c>
      <c r="CP209" s="497">
        <f t="shared" si="28"/>
        <v>0</v>
      </c>
      <c r="CQ209" s="497">
        <f t="shared" si="29"/>
        <v>0</v>
      </c>
      <c r="CR209" s="497">
        <f t="shared" si="30"/>
        <v>0</v>
      </c>
    </row>
    <row r="210" spans="1:96" ht="15.75">
      <c r="A210" s="48" t="s">
        <v>625</v>
      </c>
      <c r="B210" s="446" t="s">
        <v>884</v>
      </c>
      <c r="C210" s="191">
        <v>202754</v>
      </c>
      <c r="D210" s="194">
        <v>202754</v>
      </c>
      <c r="E210" s="191">
        <v>202754</v>
      </c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4"/>
      <c r="W210" s="191"/>
      <c r="X210" s="191"/>
      <c r="Y210" s="191"/>
      <c r="Z210" s="191"/>
      <c r="AA210" s="191"/>
      <c r="AB210" s="191"/>
      <c r="AC210" s="387"/>
      <c r="AD210" s="191"/>
      <c r="AE210" s="191"/>
      <c r="AF210" s="416"/>
      <c r="AJ210" s="416" t="s">
        <v>625</v>
      </c>
      <c r="AK210" s="416" t="s">
        <v>884</v>
      </c>
      <c r="AL210" s="486">
        <v>214297</v>
      </c>
      <c r="AM210" s="486">
        <v>214297</v>
      </c>
      <c r="AN210" s="486">
        <v>214297</v>
      </c>
      <c r="AO210" s="486"/>
      <c r="AP210" s="486"/>
      <c r="AQ210" s="486"/>
      <c r="AR210" s="486"/>
      <c r="AS210" s="486"/>
      <c r="AT210" s="486"/>
      <c r="AU210" s="486"/>
      <c r="AV210" s="486"/>
      <c r="AW210" s="486"/>
      <c r="AX210" s="486"/>
      <c r="AY210" s="486"/>
      <c r="AZ210" s="486"/>
      <c r="BA210" s="486"/>
      <c r="BB210" s="486"/>
      <c r="BC210" s="486"/>
      <c r="BD210" s="486"/>
      <c r="BE210" s="486"/>
      <c r="BF210" s="486"/>
      <c r="BG210" s="486"/>
      <c r="BH210" s="486"/>
      <c r="BI210" s="486"/>
      <c r="BJ210" s="486"/>
      <c r="BK210" s="486"/>
      <c r="BL210" s="486"/>
      <c r="BM210" s="486"/>
      <c r="BN210" s="447"/>
      <c r="BP210" s="497">
        <f t="shared" si="2"/>
        <v>-11543</v>
      </c>
      <c r="BQ210" s="497">
        <f t="shared" si="3"/>
        <v>-11543</v>
      </c>
      <c r="BR210" s="497">
        <f t="shared" si="4"/>
        <v>-11543</v>
      </c>
      <c r="BS210" s="497">
        <f t="shared" si="5"/>
        <v>0</v>
      </c>
      <c r="BT210" s="497">
        <f t="shared" si="6"/>
        <v>0</v>
      </c>
      <c r="BU210" s="497">
        <f t="shared" si="7"/>
        <v>0</v>
      </c>
      <c r="BV210" s="497">
        <f t="shared" si="8"/>
        <v>0</v>
      </c>
      <c r="BW210" s="497">
        <f t="shared" si="9"/>
        <v>0</v>
      </c>
      <c r="BX210" s="497">
        <f t="shared" si="10"/>
        <v>0</v>
      </c>
      <c r="BY210" s="497">
        <f t="shared" si="11"/>
        <v>0</v>
      </c>
      <c r="BZ210" s="497">
        <f t="shared" si="12"/>
        <v>0</v>
      </c>
      <c r="CA210" s="497">
        <f t="shared" si="13"/>
        <v>0</v>
      </c>
      <c r="CB210" s="497">
        <f t="shared" si="14"/>
        <v>0</v>
      </c>
      <c r="CC210" s="497">
        <f t="shared" si="15"/>
        <v>0</v>
      </c>
      <c r="CD210" s="497">
        <f t="shared" si="16"/>
        <v>0</v>
      </c>
      <c r="CE210" s="497">
        <f t="shared" si="17"/>
        <v>0</v>
      </c>
      <c r="CF210" s="497">
        <f t="shared" si="18"/>
        <v>0</v>
      </c>
      <c r="CG210" s="497">
        <f t="shared" si="19"/>
        <v>0</v>
      </c>
      <c r="CH210" s="497">
        <f t="shared" si="20"/>
        <v>0</v>
      </c>
      <c r="CI210" s="497">
        <f t="shared" si="21"/>
        <v>0</v>
      </c>
      <c r="CJ210" s="497">
        <f t="shared" si="22"/>
        <v>0</v>
      </c>
      <c r="CK210" s="497">
        <f t="shared" si="23"/>
        <v>0</v>
      </c>
      <c r="CL210" s="497">
        <f t="shared" si="24"/>
        <v>0</v>
      </c>
      <c r="CM210" s="497">
        <f t="shared" si="25"/>
        <v>0</v>
      </c>
      <c r="CN210" s="497">
        <f t="shared" si="26"/>
        <v>0</v>
      </c>
      <c r="CO210" s="497">
        <f t="shared" si="27"/>
        <v>0</v>
      </c>
      <c r="CP210" s="497">
        <f t="shared" si="28"/>
        <v>0</v>
      </c>
      <c r="CQ210" s="497">
        <f t="shared" si="29"/>
        <v>0</v>
      </c>
      <c r="CR210" s="497">
        <f t="shared" si="30"/>
        <v>0</v>
      </c>
    </row>
    <row r="211" spans="1:96" ht="15.75">
      <c r="A211" s="48" t="s">
        <v>626</v>
      </c>
      <c r="B211" s="446" t="s">
        <v>305</v>
      </c>
      <c r="C211" s="191">
        <v>2207993</v>
      </c>
      <c r="D211" s="194">
        <v>0</v>
      </c>
      <c r="E211" s="191"/>
      <c r="F211" s="191"/>
      <c r="G211" s="191"/>
      <c r="H211" s="191"/>
      <c r="I211" s="191"/>
      <c r="J211" s="191"/>
      <c r="K211" s="191"/>
      <c r="L211" s="191"/>
      <c r="M211" s="191">
        <v>1632</v>
      </c>
      <c r="N211" s="191">
        <v>2207993</v>
      </c>
      <c r="O211" s="191"/>
      <c r="P211" s="191"/>
      <c r="Q211" s="191"/>
      <c r="R211" s="191"/>
      <c r="S211" s="191"/>
      <c r="T211" s="191"/>
      <c r="U211" s="191"/>
      <c r="V211" s="194"/>
      <c r="W211" s="191"/>
      <c r="X211" s="191"/>
      <c r="Y211" s="191"/>
      <c r="Z211" s="191"/>
      <c r="AA211" s="191"/>
      <c r="AB211" s="191"/>
      <c r="AC211" s="387"/>
      <c r="AD211" s="191"/>
      <c r="AE211" s="191"/>
      <c r="AF211" s="416"/>
      <c r="AJ211" s="416" t="s">
        <v>626</v>
      </c>
      <c r="AK211" s="416" t="s">
        <v>305</v>
      </c>
      <c r="AL211" s="486">
        <v>1594050</v>
      </c>
      <c r="AM211" s="486"/>
      <c r="AN211" s="486"/>
      <c r="AO211" s="486"/>
      <c r="AP211" s="486"/>
      <c r="AQ211" s="486"/>
      <c r="AR211" s="486"/>
      <c r="AS211" s="486"/>
      <c r="AT211" s="486"/>
      <c r="AU211" s="486"/>
      <c r="AV211" s="486">
        <v>1632</v>
      </c>
      <c r="AW211" s="486">
        <v>1594050</v>
      </c>
      <c r="AX211" s="486"/>
      <c r="AY211" s="486"/>
      <c r="AZ211" s="486"/>
      <c r="BA211" s="486"/>
      <c r="BB211" s="486"/>
      <c r="BC211" s="486"/>
      <c r="BD211" s="486"/>
      <c r="BE211" s="486"/>
      <c r="BF211" s="486"/>
      <c r="BG211" s="486"/>
      <c r="BH211" s="486"/>
      <c r="BI211" s="486"/>
      <c r="BJ211" s="486"/>
      <c r="BK211" s="486"/>
      <c r="BL211" s="486"/>
      <c r="BM211" s="486"/>
      <c r="BN211" s="447"/>
      <c r="BP211" s="497">
        <f t="shared" si="2"/>
        <v>613943</v>
      </c>
      <c r="BQ211" s="497">
        <f t="shared" si="3"/>
        <v>0</v>
      </c>
      <c r="BR211" s="497">
        <f t="shared" si="4"/>
        <v>0</v>
      </c>
      <c r="BS211" s="497">
        <f t="shared" si="5"/>
        <v>0</v>
      </c>
      <c r="BT211" s="497">
        <f t="shared" si="6"/>
        <v>0</v>
      </c>
      <c r="BU211" s="497">
        <f t="shared" si="7"/>
        <v>0</v>
      </c>
      <c r="BV211" s="497">
        <f t="shared" si="8"/>
        <v>0</v>
      </c>
      <c r="BW211" s="497">
        <f t="shared" si="9"/>
        <v>0</v>
      </c>
      <c r="BX211" s="497">
        <f t="shared" si="10"/>
        <v>0</v>
      </c>
      <c r="BY211" s="497">
        <f t="shared" si="11"/>
        <v>0</v>
      </c>
      <c r="BZ211" s="497">
        <f t="shared" si="12"/>
        <v>0</v>
      </c>
      <c r="CA211" s="497">
        <f t="shared" si="13"/>
        <v>613943</v>
      </c>
      <c r="CB211" s="497">
        <f t="shared" si="14"/>
        <v>0</v>
      </c>
      <c r="CC211" s="497">
        <f t="shared" si="15"/>
        <v>0</v>
      </c>
      <c r="CD211" s="497">
        <f t="shared" si="16"/>
        <v>0</v>
      </c>
      <c r="CE211" s="497">
        <f t="shared" si="17"/>
        <v>0</v>
      </c>
      <c r="CF211" s="497">
        <f t="shared" si="18"/>
        <v>0</v>
      </c>
      <c r="CG211" s="497">
        <f t="shared" si="19"/>
        <v>0</v>
      </c>
      <c r="CH211" s="497">
        <f t="shared" si="20"/>
        <v>0</v>
      </c>
      <c r="CI211" s="497">
        <f t="shared" si="21"/>
        <v>0</v>
      </c>
      <c r="CJ211" s="497">
        <f t="shared" si="22"/>
        <v>0</v>
      </c>
      <c r="CK211" s="497">
        <f t="shared" si="23"/>
        <v>0</v>
      </c>
      <c r="CL211" s="497">
        <f t="shared" si="24"/>
        <v>0</v>
      </c>
      <c r="CM211" s="497">
        <f t="shared" si="25"/>
        <v>0</v>
      </c>
      <c r="CN211" s="497">
        <f t="shared" si="26"/>
        <v>0</v>
      </c>
      <c r="CO211" s="497">
        <f t="shared" si="27"/>
        <v>0</v>
      </c>
      <c r="CP211" s="497">
        <f t="shared" si="28"/>
        <v>0</v>
      </c>
      <c r="CQ211" s="497">
        <f t="shared" si="29"/>
        <v>0</v>
      </c>
      <c r="CR211" s="497">
        <f t="shared" si="30"/>
        <v>0</v>
      </c>
    </row>
    <row r="212" spans="1:96" ht="15.75">
      <c r="A212" s="48" t="s">
        <v>627</v>
      </c>
      <c r="B212" s="446" t="s">
        <v>1021</v>
      </c>
      <c r="C212" s="191">
        <v>3918816</v>
      </c>
      <c r="D212" s="194">
        <v>0</v>
      </c>
      <c r="E212" s="191"/>
      <c r="F212" s="191"/>
      <c r="G212" s="191"/>
      <c r="H212" s="191"/>
      <c r="I212" s="191"/>
      <c r="J212" s="191"/>
      <c r="K212" s="191"/>
      <c r="L212" s="191"/>
      <c r="M212" s="191">
        <v>3614</v>
      </c>
      <c r="N212" s="191">
        <v>3918816</v>
      </c>
      <c r="O212" s="191"/>
      <c r="P212" s="191"/>
      <c r="Q212" s="191"/>
      <c r="R212" s="191"/>
      <c r="S212" s="191"/>
      <c r="T212" s="191"/>
      <c r="U212" s="191"/>
      <c r="V212" s="194"/>
      <c r="W212" s="191"/>
      <c r="X212" s="191"/>
      <c r="Y212" s="191"/>
      <c r="Z212" s="191"/>
      <c r="AA212" s="191"/>
      <c r="AB212" s="191"/>
      <c r="AC212" s="387"/>
      <c r="AD212" s="191"/>
      <c r="AE212" s="191"/>
      <c r="AF212" s="416"/>
      <c r="BN212" s="447"/>
      <c r="BP212" s="497">
        <f t="shared" si="2"/>
        <v>3918816</v>
      </c>
      <c r="BQ212" s="497">
        <f t="shared" si="3"/>
        <v>0</v>
      </c>
      <c r="BR212" s="497">
        <f t="shared" si="4"/>
        <v>0</v>
      </c>
      <c r="BS212" s="497">
        <f t="shared" si="5"/>
        <v>0</v>
      </c>
      <c r="BT212" s="497">
        <f t="shared" si="6"/>
        <v>0</v>
      </c>
      <c r="BU212" s="497">
        <f t="shared" si="7"/>
        <v>0</v>
      </c>
      <c r="BV212" s="497">
        <f t="shared" si="8"/>
        <v>0</v>
      </c>
      <c r="BW212" s="497">
        <f t="shared" si="9"/>
        <v>0</v>
      </c>
      <c r="BX212" s="497">
        <f t="shared" si="10"/>
        <v>0</v>
      </c>
      <c r="BY212" s="497">
        <f t="shared" si="11"/>
        <v>0</v>
      </c>
      <c r="BZ212" s="497">
        <f t="shared" si="12"/>
        <v>3614</v>
      </c>
      <c r="CA212" s="497">
        <f t="shared" si="13"/>
        <v>3918816</v>
      </c>
      <c r="CB212" s="497">
        <f t="shared" si="14"/>
        <v>0</v>
      </c>
      <c r="CC212" s="497">
        <f t="shared" si="15"/>
        <v>0</v>
      </c>
      <c r="CD212" s="497">
        <f t="shared" si="16"/>
        <v>0</v>
      </c>
      <c r="CE212" s="497">
        <f t="shared" si="17"/>
        <v>0</v>
      </c>
      <c r="CF212" s="497">
        <f t="shared" si="18"/>
        <v>0</v>
      </c>
      <c r="CG212" s="497">
        <f t="shared" si="19"/>
        <v>0</v>
      </c>
      <c r="CH212" s="497">
        <f t="shared" si="20"/>
        <v>0</v>
      </c>
      <c r="CI212" s="497">
        <f t="shared" si="21"/>
        <v>0</v>
      </c>
      <c r="CJ212" s="497">
        <f t="shared" si="22"/>
        <v>0</v>
      </c>
      <c r="CK212" s="497">
        <f t="shared" si="23"/>
        <v>0</v>
      </c>
      <c r="CL212" s="497">
        <f t="shared" si="24"/>
        <v>0</v>
      </c>
      <c r="CM212" s="497">
        <f t="shared" si="25"/>
        <v>0</v>
      </c>
      <c r="CN212" s="497">
        <f t="shared" si="26"/>
        <v>0</v>
      </c>
      <c r="CO212" s="497">
        <f t="shared" si="27"/>
        <v>0</v>
      </c>
      <c r="CP212" s="497">
        <f t="shared" si="28"/>
        <v>0</v>
      </c>
      <c r="CQ212" s="497">
        <f t="shared" si="29"/>
        <v>0</v>
      </c>
      <c r="CR212" s="497">
        <f t="shared" si="30"/>
        <v>0</v>
      </c>
    </row>
    <row r="213" spans="1:96" ht="15.75">
      <c r="A213" s="48" t="s">
        <v>628</v>
      </c>
      <c r="B213" s="446" t="s">
        <v>480</v>
      </c>
      <c r="C213" s="191">
        <v>2368155</v>
      </c>
      <c r="D213" s="194">
        <v>2368155</v>
      </c>
      <c r="E213" s="191">
        <v>2368155</v>
      </c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4"/>
      <c r="W213" s="191"/>
      <c r="X213" s="191"/>
      <c r="Y213" s="191"/>
      <c r="Z213" s="191"/>
      <c r="AA213" s="191"/>
      <c r="AB213" s="191"/>
      <c r="AC213" s="387"/>
      <c r="AD213" s="191"/>
      <c r="AE213" s="191"/>
      <c r="AF213" s="416"/>
      <c r="AJ213" s="416" t="s">
        <v>627</v>
      </c>
      <c r="AK213" s="416" t="s">
        <v>480</v>
      </c>
      <c r="AL213" s="486">
        <v>2350601</v>
      </c>
      <c r="AM213" s="486">
        <v>2350601</v>
      </c>
      <c r="AN213" s="486">
        <v>2350601</v>
      </c>
      <c r="AO213" s="486"/>
      <c r="AP213" s="486"/>
      <c r="AQ213" s="486"/>
      <c r="AR213" s="486"/>
      <c r="AS213" s="486"/>
      <c r="AT213" s="486"/>
      <c r="AU213" s="486"/>
      <c r="AV213" s="486"/>
      <c r="AW213" s="486"/>
      <c r="AX213" s="486"/>
      <c r="AY213" s="486"/>
      <c r="AZ213" s="486"/>
      <c r="BA213" s="486"/>
      <c r="BB213" s="486"/>
      <c r="BC213" s="486"/>
      <c r="BD213" s="486"/>
      <c r="BE213" s="486"/>
      <c r="BF213" s="486"/>
      <c r="BG213" s="486"/>
      <c r="BH213" s="486"/>
      <c r="BI213" s="486"/>
      <c r="BJ213" s="486"/>
      <c r="BK213" s="486"/>
      <c r="BL213" s="486"/>
      <c r="BM213" s="486"/>
      <c r="BN213" s="447"/>
      <c r="BP213" s="497">
        <f t="shared" si="2"/>
        <v>17554</v>
      </c>
      <c r="BQ213" s="497">
        <f t="shared" si="3"/>
        <v>17554</v>
      </c>
      <c r="BR213" s="497">
        <f t="shared" si="4"/>
        <v>17554</v>
      </c>
      <c r="BS213" s="497">
        <f t="shared" si="5"/>
        <v>0</v>
      </c>
      <c r="BT213" s="497">
        <f t="shared" si="6"/>
        <v>0</v>
      </c>
      <c r="BU213" s="497">
        <f t="shared" si="7"/>
        <v>0</v>
      </c>
      <c r="BV213" s="497">
        <f t="shared" si="8"/>
        <v>0</v>
      </c>
      <c r="BW213" s="497">
        <f t="shared" si="9"/>
        <v>0</v>
      </c>
      <c r="BX213" s="497">
        <f t="shared" si="10"/>
        <v>0</v>
      </c>
      <c r="BY213" s="497">
        <f t="shared" si="11"/>
        <v>0</v>
      </c>
      <c r="BZ213" s="497">
        <f t="shared" si="12"/>
        <v>0</v>
      </c>
      <c r="CA213" s="497">
        <f t="shared" si="13"/>
        <v>0</v>
      </c>
      <c r="CB213" s="497">
        <f t="shared" si="14"/>
        <v>0</v>
      </c>
      <c r="CC213" s="497">
        <f t="shared" si="15"/>
        <v>0</v>
      </c>
      <c r="CD213" s="497">
        <f t="shared" si="16"/>
        <v>0</v>
      </c>
      <c r="CE213" s="497">
        <f t="shared" si="17"/>
        <v>0</v>
      </c>
      <c r="CF213" s="497">
        <f t="shared" si="18"/>
        <v>0</v>
      </c>
      <c r="CG213" s="497">
        <f t="shared" si="19"/>
        <v>0</v>
      </c>
      <c r="CH213" s="497">
        <f t="shared" si="20"/>
        <v>0</v>
      </c>
      <c r="CI213" s="497">
        <f t="shared" si="21"/>
        <v>0</v>
      </c>
      <c r="CJ213" s="497">
        <f t="shared" si="22"/>
        <v>0</v>
      </c>
      <c r="CK213" s="497">
        <f t="shared" si="23"/>
        <v>0</v>
      </c>
      <c r="CL213" s="497">
        <f t="shared" si="24"/>
        <v>0</v>
      </c>
      <c r="CM213" s="497">
        <f t="shared" si="25"/>
        <v>0</v>
      </c>
      <c r="CN213" s="497">
        <f t="shared" si="26"/>
        <v>0</v>
      </c>
      <c r="CO213" s="497">
        <f t="shared" si="27"/>
        <v>0</v>
      </c>
      <c r="CP213" s="497">
        <f t="shared" si="28"/>
        <v>0</v>
      </c>
      <c r="CQ213" s="497">
        <f t="shared" si="29"/>
        <v>0</v>
      </c>
      <c r="CR213" s="497">
        <f t="shared" si="30"/>
        <v>0</v>
      </c>
    </row>
    <row r="214" spans="1:96" ht="15.75">
      <c r="A214" s="48" t="s">
        <v>629</v>
      </c>
      <c r="B214" s="446" t="s">
        <v>481</v>
      </c>
      <c r="C214" s="191">
        <v>668321</v>
      </c>
      <c r="D214" s="194">
        <v>668321</v>
      </c>
      <c r="E214" s="191">
        <v>668321</v>
      </c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4"/>
      <c r="W214" s="191"/>
      <c r="X214" s="191"/>
      <c r="Y214" s="191"/>
      <c r="Z214" s="191"/>
      <c r="AA214" s="191"/>
      <c r="AB214" s="191"/>
      <c r="AC214" s="387"/>
      <c r="AD214" s="191"/>
      <c r="AE214" s="191"/>
      <c r="AF214" s="416"/>
      <c r="AJ214" s="416" t="s">
        <v>628</v>
      </c>
      <c r="AK214" s="416" t="s">
        <v>481</v>
      </c>
      <c r="AL214" s="486">
        <v>496265</v>
      </c>
      <c r="AM214" s="486">
        <v>496265</v>
      </c>
      <c r="AN214" s="486">
        <v>496265</v>
      </c>
      <c r="AO214" s="486"/>
      <c r="AP214" s="486"/>
      <c r="AQ214" s="486"/>
      <c r="AR214" s="486"/>
      <c r="AS214" s="486"/>
      <c r="AT214" s="486"/>
      <c r="AU214" s="486"/>
      <c r="AV214" s="486"/>
      <c r="AW214" s="486"/>
      <c r="AX214" s="486"/>
      <c r="AY214" s="486"/>
      <c r="AZ214" s="486"/>
      <c r="BA214" s="486"/>
      <c r="BB214" s="486"/>
      <c r="BC214" s="486"/>
      <c r="BD214" s="486"/>
      <c r="BE214" s="486"/>
      <c r="BF214" s="486"/>
      <c r="BG214" s="486"/>
      <c r="BH214" s="486"/>
      <c r="BI214" s="486"/>
      <c r="BJ214" s="486"/>
      <c r="BK214" s="486"/>
      <c r="BL214" s="486"/>
      <c r="BM214" s="486"/>
      <c r="BN214" s="447"/>
      <c r="BP214" s="497">
        <f t="shared" si="2"/>
        <v>172056</v>
      </c>
      <c r="BQ214" s="497">
        <f t="shared" si="3"/>
        <v>172056</v>
      </c>
      <c r="BR214" s="497">
        <f t="shared" si="4"/>
        <v>172056</v>
      </c>
      <c r="BS214" s="497">
        <f t="shared" si="5"/>
        <v>0</v>
      </c>
      <c r="BT214" s="497">
        <f t="shared" si="6"/>
        <v>0</v>
      </c>
      <c r="BU214" s="497">
        <f t="shared" si="7"/>
        <v>0</v>
      </c>
      <c r="BV214" s="497">
        <f t="shared" si="8"/>
        <v>0</v>
      </c>
      <c r="BW214" s="497">
        <f t="shared" si="9"/>
        <v>0</v>
      </c>
      <c r="BX214" s="497">
        <f t="shared" si="10"/>
        <v>0</v>
      </c>
      <c r="BY214" s="497">
        <f t="shared" si="11"/>
        <v>0</v>
      </c>
      <c r="BZ214" s="497">
        <f t="shared" si="12"/>
        <v>0</v>
      </c>
      <c r="CA214" s="497">
        <f t="shared" si="13"/>
        <v>0</v>
      </c>
      <c r="CB214" s="497">
        <f t="shared" si="14"/>
        <v>0</v>
      </c>
      <c r="CC214" s="497">
        <f t="shared" si="15"/>
        <v>0</v>
      </c>
      <c r="CD214" s="497">
        <f t="shared" si="16"/>
        <v>0</v>
      </c>
      <c r="CE214" s="497">
        <f t="shared" si="17"/>
        <v>0</v>
      </c>
      <c r="CF214" s="497">
        <f t="shared" si="18"/>
        <v>0</v>
      </c>
      <c r="CG214" s="497">
        <f t="shared" si="19"/>
        <v>0</v>
      </c>
      <c r="CH214" s="497">
        <f t="shared" si="20"/>
        <v>0</v>
      </c>
      <c r="CI214" s="497">
        <f t="shared" si="21"/>
        <v>0</v>
      </c>
      <c r="CJ214" s="497">
        <f t="shared" si="22"/>
        <v>0</v>
      </c>
      <c r="CK214" s="497">
        <f t="shared" si="23"/>
        <v>0</v>
      </c>
      <c r="CL214" s="497">
        <f t="shared" si="24"/>
        <v>0</v>
      </c>
      <c r="CM214" s="497">
        <f t="shared" si="25"/>
        <v>0</v>
      </c>
      <c r="CN214" s="497">
        <f t="shared" si="26"/>
        <v>0</v>
      </c>
      <c r="CO214" s="497">
        <f t="shared" si="27"/>
        <v>0</v>
      </c>
      <c r="CP214" s="497">
        <f t="shared" si="28"/>
        <v>0</v>
      </c>
      <c r="CQ214" s="497">
        <f t="shared" si="29"/>
        <v>0</v>
      </c>
      <c r="CR214" s="497">
        <f t="shared" si="30"/>
        <v>0</v>
      </c>
    </row>
    <row r="215" spans="1:96" ht="15.75">
      <c r="A215" s="48" t="s">
        <v>630</v>
      </c>
      <c r="B215" s="446" t="s">
        <v>482</v>
      </c>
      <c r="C215" s="191">
        <v>2160000</v>
      </c>
      <c r="D215" s="194">
        <v>2160000</v>
      </c>
      <c r="E215" s="191"/>
      <c r="F215" s="191"/>
      <c r="G215" s="191"/>
      <c r="H215" s="191">
        <v>2160000</v>
      </c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4"/>
      <c r="W215" s="191"/>
      <c r="X215" s="191"/>
      <c r="Y215" s="191"/>
      <c r="Z215" s="191"/>
      <c r="AA215" s="191"/>
      <c r="AB215" s="191"/>
      <c r="AC215" s="387"/>
      <c r="AD215" s="191"/>
      <c r="AE215" s="191"/>
      <c r="AF215" s="416"/>
      <c r="AJ215" s="416" t="s">
        <v>629</v>
      </c>
      <c r="AK215" s="416" t="s">
        <v>482</v>
      </c>
      <c r="AL215" s="486">
        <v>2160000</v>
      </c>
      <c r="AM215" s="486">
        <v>2160000</v>
      </c>
      <c r="AN215" s="486"/>
      <c r="AO215" s="486"/>
      <c r="AP215" s="486"/>
      <c r="AQ215" s="486">
        <v>2160000</v>
      </c>
      <c r="AR215" s="486"/>
      <c r="AS215" s="486"/>
      <c r="AT215" s="486"/>
      <c r="AU215" s="486"/>
      <c r="AV215" s="486"/>
      <c r="AW215" s="486"/>
      <c r="AX215" s="486"/>
      <c r="AY215" s="486"/>
      <c r="AZ215" s="486"/>
      <c r="BA215" s="486"/>
      <c r="BB215" s="486"/>
      <c r="BC215" s="486"/>
      <c r="BD215" s="486"/>
      <c r="BE215" s="486"/>
      <c r="BF215" s="486"/>
      <c r="BG215" s="486"/>
      <c r="BH215" s="486"/>
      <c r="BI215" s="486"/>
      <c r="BJ215" s="486"/>
      <c r="BK215" s="486"/>
      <c r="BL215" s="486"/>
      <c r="BM215" s="486"/>
      <c r="BN215" s="447"/>
      <c r="BP215" s="497">
        <f t="shared" si="2"/>
        <v>0</v>
      </c>
      <c r="BQ215" s="497">
        <f t="shared" si="3"/>
        <v>0</v>
      </c>
      <c r="BR215" s="497">
        <f t="shared" si="4"/>
        <v>0</v>
      </c>
      <c r="BS215" s="497">
        <f t="shared" si="5"/>
        <v>0</v>
      </c>
      <c r="BT215" s="497">
        <f t="shared" si="6"/>
        <v>0</v>
      </c>
      <c r="BU215" s="497">
        <f t="shared" si="7"/>
        <v>0</v>
      </c>
      <c r="BV215" s="497">
        <f t="shared" si="8"/>
        <v>0</v>
      </c>
      <c r="BW215" s="497">
        <f t="shared" si="9"/>
        <v>0</v>
      </c>
      <c r="BX215" s="497">
        <f t="shared" si="10"/>
        <v>0</v>
      </c>
      <c r="BY215" s="497">
        <f t="shared" si="11"/>
        <v>0</v>
      </c>
      <c r="BZ215" s="497">
        <f t="shared" si="12"/>
        <v>0</v>
      </c>
      <c r="CA215" s="497">
        <f t="shared" si="13"/>
        <v>0</v>
      </c>
      <c r="CB215" s="497">
        <f t="shared" si="14"/>
        <v>0</v>
      </c>
      <c r="CC215" s="497">
        <f t="shared" si="15"/>
        <v>0</v>
      </c>
      <c r="CD215" s="497">
        <f t="shared" si="16"/>
        <v>0</v>
      </c>
      <c r="CE215" s="497">
        <f t="shared" si="17"/>
        <v>0</v>
      </c>
      <c r="CF215" s="497">
        <f t="shared" si="18"/>
        <v>0</v>
      </c>
      <c r="CG215" s="497">
        <f t="shared" si="19"/>
        <v>0</v>
      </c>
      <c r="CH215" s="497">
        <f t="shared" si="20"/>
        <v>0</v>
      </c>
      <c r="CI215" s="497">
        <f t="shared" si="21"/>
        <v>0</v>
      </c>
      <c r="CJ215" s="497">
        <f t="shared" si="22"/>
        <v>0</v>
      </c>
      <c r="CK215" s="497">
        <f t="shared" si="23"/>
        <v>0</v>
      </c>
      <c r="CL215" s="497">
        <f t="shared" si="24"/>
        <v>0</v>
      </c>
      <c r="CM215" s="497">
        <f t="shared" si="25"/>
        <v>0</v>
      </c>
      <c r="CN215" s="497">
        <f t="shared" si="26"/>
        <v>0</v>
      </c>
      <c r="CO215" s="497">
        <f t="shared" si="27"/>
        <v>0</v>
      </c>
      <c r="CP215" s="497">
        <f t="shared" si="28"/>
        <v>0</v>
      </c>
      <c r="CQ215" s="497">
        <f t="shared" si="29"/>
        <v>0</v>
      </c>
      <c r="CR215" s="497">
        <f t="shared" si="30"/>
        <v>0</v>
      </c>
    </row>
    <row r="216" spans="1:96" ht="15.75">
      <c r="A216" s="48" t="s">
        <v>631</v>
      </c>
      <c r="B216" s="446" t="s">
        <v>483</v>
      </c>
      <c r="C216" s="191">
        <v>2000000</v>
      </c>
      <c r="D216" s="194">
        <v>2000000</v>
      </c>
      <c r="E216" s="191"/>
      <c r="F216" s="191">
        <v>1000000</v>
      </c>
      <c r="G216" s="191">
        <v>1000000</v>
      </c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4"/>
      <c r="W216" s="191"/>
      <c r="X216" s="191"/>
      <c r="Y216" s="191"/>
      <c r="Z216" s="191"/>
      <c r="AA216" s="191"/>
      <c r="AB216" s="191"/>
      <c r="AC216" s="387"/>
      <c r="AD216" s="191"/>
      <c r="AE216" s="191"/>
      <c r="AF216" s="416"/>
      <c r="AJ216" s="416" t="s">
        <v>630</v>
      </c>
      <c r="AK216" s="416" t="s">
        <v>483</v>
      </c>
      <c r="AL216" s="486">
        <v>2000000</v>
      </c>
      <c r="AM216" s="486">
        <v>2000000</v>
      </c>
      <c r="AN216" s="486"/>
      <c r="AO216" s="486">
        <v>1000000</v>
      </c>
      <c r="AP216" s="486">
        <v>1000000</v>
      </c>
      <c r="AQ216" s="486"/>
      <c r="AR216" s="486"/>
      <c r="AS216" s="486"/>
      <c r="AT216" s="486"/>
      <c r="AU216" s="486"/>
      <c r="AV216" s="486"/>
      <c r="AW216" s="486"/>
      <c r="AX216" s="486"/>
      <c r="AY216" s="486"/>
      <c r="AZ216" s="486"/>
      <c r="BA216" s="486"/>
      <c r="BB216" s="486"/>
      <c r="BC216" s="486"/>
      <c r="BD216" s="486"/>
      <c r="BE216" s="486"/>
      <c r="BF216" s="486"/>
      <c r="BG216" s="486"/>
      <c r="BH216" s="486"/>
      <c r="BI216" s="486"/>
      <c r="BJ216" s="486"/>
      <c r="BK216" s="486"/>
      <c r="BL216" s="486"/>
      <c r="BM216" s="486"/>
      <c r="BN216" s="447"/>
      <c r="BP216" s="497">
        <f t="shared" si="2"/>
        <v>0</v>
      </c>
      <c r="BQ216" s="497">
        <f t="shared" si="3"/>
        <v>0</v>
      </c>
      <c r="BR216" s="497">
        <f t="shared" si="4"/>
        <v>0</v>
      </c>
      <c r="BS216" s="497">
        <f t="shared" si="5"/>
        <v>0</v>
      </c>
      <c r="BT216" s="497">
        <f t="shared" si="6"/>
        <v>0</v>
      </c>
      <c r="BU216" s="497">
        <f t="shared" si="7"/>
        <v>0</v>
      </c>
      <c r="BV216" s="497">
        <f t="shared" si="8"/>
        <v>0</v>
      </c>
      <c r="BW216" s="497">
        <f t="shared" si="9"/>
        <v>0</v>
      </c>
      <c r="BX216" s="497">
        <f t="shared" si="10"/>
        <v>0</v>
      </c>
      <c r="BY216" s="497">
        <f t="shared" si="11"/>
        <v>0</v>
      </c>
      <c r="BZ216" s="497">
        <f t="shared" si="12"/>
        <v>0</v>
      </c>
      <c r="CA216" s="497">
        <f t="shared" si="13"/>
        <v>0</v>
      </c>
      <c r="CB216" s="497">
        <f t="shared" si="14"/>
        <v>0</v>
      </c>
      <c r="CC216" s="497">
        <f t="shared" si="15"/>
        <v>0</v>
      </c>
      <c r="CD216" s="497">
        <f t="shared" si="16"/>
        <v>0</v>
      </c>
      <c r="CE216" s="497">
        <f t="shared" si="17"/>
        <v>0</v>
      </c>
      <c r="CF216" s="497">
        <f t="shared" si="18"/>
        <v>0</v>
      </c>
      <c r="CG216" s="497">
        <f t="shared" si="19"/>
        <v>0</v>
      </c>
      <c r="CH216" s="497">
        <f t="shared" si="20"/>
        <v>0</v>
      </c>
      <c r="CI216" s="497">
        <f t="shared" si="21"/>
        <v>0</v>
      </c>
      <c r="CJ216" s="497">
        <f t="shared" si="22"/>
        <v>0</v>
      </c>
      <c r="CK216" s="497">
        <f t="shared" si="23"/>
        <v>0</v>
      </c>
      <c r="CL216" s="497">
        <f t="shared" si="24"/>
        <v>0</v>
      </c>
      <c r="CM216" s="497">
        <f t="shared" si="25"/>
        <v>0</v>
      </c>
      <c r="CN216" s="497">
        <f t="shared" si="26"/>
        <v>0</v>
      </c>
      <c r="CO216" s="497">
        <f t="shared" si="27"/>
        <v>0</v>
      </c>
      <c r="CP216" s="497">
        <f t="shared" si="28"/>
        <v>0</v>
      </c>
      <c r="CQ216" s="497">
        <f t="shared" si="29"/>
        <v>0</v>
      </c>
      <c r="CR216" s="497">
        <f t="shared" si="30"/>
        <v>0</v>
      </c>
    </row>
    <row r="217" spans="1:96" ht="15.75">
      <c r="A217" s="48" t="s">
        <v>632</v>
      </c>
      <c r="B217" s="446" t="s">
        <v>484</v>
      </c>
      <c r="C217" s="191">
        <v>541706</v>
      </c>
      <c r="D217" s="194"/>
      <c r="E217" s="191"/>
      <c r="F217" s="191"/>
      <c r="G217" s="191"/>
      <c r="H217" s="191"/>
      <c r="I217" s="191"/>
      <c r="J217" s="191"/>
      <c r="K217" s="191"/>
      <c r="L217" s="191"/>
      <c r="M217" s="191">
        <v>540</v>
      </c>
      <c r="N217" s="191">
        <v>541706</v>
      </c>
      <c r="O217" s="191"/>
      <c r="P217" s="191"/>
      <c r="Q217" s="191"/>
      <c r="R217" s="191"/>
      <c r="S217" s="191"/>
      <c r="T217" s="191"/>
      <c r="U217" s="191"/>
      <c r="V217" s="194"/>
      <c r="W217" s="191"/>
      <c r="X217" s="191"/>
      <c r="Y217" s="191"/>
      <c r="Z217" s="191"/>
      <c r="AA217" s="191"/>
      <c r="AB217" s="191"/>
      <c r="AC217" s="387"/>
      <c r="AD217" s="191"/>
      <c r="AE217" s="191"/>
      <c r="AF217" s="416"/>
      <c r="AJ217" s="416" t="s">
        <v>631</v>
      </c>
      <c r="AK217" s="416" t="s">
        <v>484</v>
      </c>
      <c r="AL217" s="486">
        <v>543255</v>
      </c>
      <c r="AM217" s="486"/>
      <c r="AN217" s="486"/>
      <c r="AO217" s="486"/>
      <c r="AP217" s="486"/>
      <c r="AQ217" s="486"/>
      <c r="AR217" s="486"/>
      <c r="AS217" s="486"/>
      <c r="AT217" s="486"/>
      <c r="AU217" s="486"/>
      <c r="AV217" s="486">
        <v>540</v>
      </c>
      <c r="AW217" s="486">
        <v>543255</v>
      </c>
      <c r="AX217" s="486"/>
      <c r="AY217" s="486"/>
      <c r="AZ217" s="486"/>
      <c r="BA217" s="486"/>
      <c r="BB217" s="486"/>
      <c r="BC217" s="486"/>
      <c r="BD217" s="486"/>
      <c r="BE217" s="486"/>
      <c r="BF217" s="486"/>
      <c r="BG217" s="486"/>
      <c r="BH217" s="486"/>
      <c r="BI217" s="486"/>
      <c r="BJ217" s="486"/>
      <c r="BK217" s="486"/>
      <c r="BL217" s="486"/>
      <c r="BM217" s="486"/>
      <c r="BN217" s="447"/>
      <c r="BP217" s="497">
        <f t="shared" si="2"/>
        <v>-1549</v>
      </c>
      <c r="BQ217" s="497">
        <f t="shared" si="3"/>
        <v>0</v>
      </c>
      <c r="BR217" s="497">
        <f t="shared" si="4"/>
        <v>0</v>
      </c>
      <c r="BS217" s="497">
        <f t="shared" si="5"/>
        <v>0</v>
      </c>
      <c r="BT217" s="497">
        <f t="shared" si="6"/>
        <v>0</v>
      </c>
      <c r="BU217" s="497">
        <f t="shared" si="7"/>
        <v>0</v>
      </c>
      <c r="BV217" s="497">
        <f t="shared" si="8"/>
        <v>0</v>
      </c>
      <c r="BW217" s="497">
        <f t="shared" si="9"/>
        <v>0</v>
      </c>
      <c r="BX217" s="497">
        <f t="shared" si="10"/>
        <v>0</v>
      </c>
      <c r="BY217" s="497">
        <f t="shared" si="11"/>
        <v>0</v>
      </c>
      <c r="BZ217" s="497">
        <f t="shared" si="12"/>
        <v>0</v>
      </c>
      <c r="CA217" s="497">
        <f t="shared" si="13"/>
        <v>-1549</v>
      </c>
      <c r="CB217" s="497">
        <f t="shared" si="14"/>
        <v>0</v>
      </c>
      <c r="CC217" s="497">
        <f t="shared" si="15"/>
        <v>0</v>
      </c>
      <c r="CD217" s="497">
        <f t="shared" si="16"/>
        <v>0</v>
      </c>
      <c r="CE217" s="497">
        <f t="shared" si="17"/>
        <v>0</v>
      </c>
      <c r="CF217" s="497">
        <f t="shared" si="18"/>
        <v>0</v>
      </c>
      <c r="CG217" s="497">
        <f t="shared" si="19"/>
        <v>0</v>
      </c>
      <c r="CH217" s="497">
        <f t="shared" si="20"/>
        <v>0</v>
      </c>
      <c r="CI217" s="497">
        <f t="shared" si="21"/>
        <v>0</v>
      </c>
      <c r="CJ217" s="497">
        <f t="shared" si="22"/>
        <v>0</v>
      </c>
      <c r="CK217" s="497">
        <f t="shared" si="23"/>
        <v>0</v>
      </c>
      <c r="CL217" s="497">
        <f t="shared" si="24"/>
        <v>0</v>
      </c>
      <c r="CM217" s="497">
        <f t="shared" si="25"/>
        <v>0</v>
      </c>
      <c r="CN217" s="497">
        <f t="shared" si="26"/>
        <v>0</v>
      </c>
      <c r="CO217" s="497">
        <f t="shared" si="27"/>
        <v>0</v>
      </c>
      <c r="CP217" s="497">
        <f t="shared" si="28"/>
        <v>0</v>
      </c>
      <c r="CQ217" s="497">
        <f t="shared" si="29"/>
        <v>0</v>
      </c>
      <c r="CR217" s="497">
        <f t="shared" si="30"/>
        <v>0</v>
      </c>
    </row>
    <row r="218" spans="1:96" ht="15.75">
      <c r="A218" s="48" t="s">
        <v>633</v>
      </c>
      <c r="B218" s="446" t="s">
        <v>306</v>
      </c>
      <c r="C218" s="191">
        <v>1650408</v>
      </c>
      <c r="D218" s="194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>
        <v>446</v>
      </c>
      <c r="R218" s="191">
        <v>1650408</v>
      </c>
      <c r="S218" s="191"/>
      <c r="T218" s="191"/>
      <c r="U218" s="191"/>
      <c r="V218" s="194"/>
      <c r="W218" s="191"/>
      <c r="X218" s="191"/>
      <c r="Y218" s="191"/>
      <c r="Z218" s="191"/>
      <c r="AA218" s="191"/>
      <c r="AB218" s="191"/>
      <c r="AC218" s="387"/>
      <c r="AD218" s="191"/>
      <c r="AE218" s="191"/>
      <c r="AF218" s="416"/>
      <c r="AJ218" s="416" t="s">
        <v>632</v>
      </c>
      <c r="AK218" s="416" t="s">
        <v>306</v>
      </c>
      <c r="AL218" s="486">
        <v>1508363</v>
      </c>
      <c r="AM218" s="486"/>
      <c r="AN218" s="486"/>
      <c r="AO218" s="486"/>
      <c r="AP218" s="486"/>
      <c r="AQ218" s="486"/>
      <c r="AR218" s="486"/>
      <c r="AS218" s="486"/>
      <c r="AT218" s="486"/>
      <c r="AU218" s="486"/>
      <c r="AV218" s="486"/>
      <c r="AW218" s="486"/>
      <c r="AX218" s="486"/>
      <c r="AY218" s="486"/>
      <c r="AZ218" s="486">
        <v>446</v>
      </c>
      <c r="BA218" s="486">
        <v>1508363</v>
      </c>
      <c r="BB218" s="486"/>
      <c r="BC218" s="486"/>
      <c r="BD218" s="486"/>
      <c r="BE218" s="486"/>
      <c r="BF218" s="486"/>
      <c r="BG218" s="486"/>
      <c r="BH218" s="486"/>
      <c r="BI218" s="486"/>
      <c r="BJ218" s="486"/>
      <c r="BK218" s="486"/>
      <c r="BL218" s="486"/>
      <c r="BM218" s="486"/>
      <c r="BN218" s="447"/>
      <c r="BP218" s="497">
        <f t="shared" si="2"/>
        <v>142045</v>
      </c>
      <c r="BQ218" s="497">
        <f t="shared" si="3"/>
        <v>0</v>
      </c>
      <c r="BR218" s="497">
        <f t="shared" si="4"/>
        <v>0</v>
      </c>
      <c r="BS218" s="497">
        <f t="shared" si="5"/>
        <v>0</v>
      </c>
      <c r="BT218" s="497">
        <f t="shared" si="6"/>
        <v>0</v>
      </c>
      <c r="BU218" s="497">
        <f t="shared" si="7"/>
        <v>0</v>
      </c>
      <c r="BV218" s="497">
        <f t="shared" si="8"/>
        <v>0</v>
      </c>
      <c r="BW218" s="497">
        <f t="shared" si="9"/>
        <v>0</v>
      </c>
      <c r="BX218" s="497">
        <f t="shared" si="10"/>
        <v>0</v>
      </c>
      <c r="BY218" s="497">
        <f t="shared" si="11"/>
        <v>0</v>
      </c>
      <c r="BZ218" s="497">
        <f t="shared" si="12"/>
        <v>0</v>
      </c>
      <c r="CA218" s="497">
        <f t="shared" si="13"/>
        <v>0</v>
      </c>
      <c r="CB218" s="497">
        <f t="shared" si="14"/>
        <v>0</v>
      </c>
      <c r="CC218" s="497">
        <f t="shared" si="15"/>
        <v>0</v>
      </c>
      <c r="CD218" s="497">
        <f t="shared" si="16"/>
        <v>0</v>
      </c>
      <c r="CE218" s="497">
        <f t="shared" si="17"/>
        <v>142045</v>
      </c>
      <c r="CF218" s="497">
        <f t="shared" si="18"/>
        <v>0</v>
      </c>
      <c r="CG218" s="497">
        <f t="shared" si="19"/>
        <v>0</v>
      </c>
      <c r="CH218" s="497">
        <f t="shared" si="20"/>
        <v>0</v>
      </c>
      <c r="CI218" s="497">
        <f t="shared" si="21"/>
        <v>0</v>
      </c>
      <c r="CJ218" s="497">
        <f t="shared" si="22"/>
        <v>0</v>
      </c>
      <c r="CK218" s="497">
        <f t="shared" si="23"/>
        <v>0</v>
      </c>
      <c r="CL218" s="497">
        <f t="shared" si="24"/>
        <v>0</v>
      </c>
      <c r="CM218" s="497">
        <f t="shared" si="25"/>
        <v>0</v>
      </c>
      <c r="CN218" s="497">
        <f t="shared" si="26"/>
        <v>0</v>
      </c>
      <c r="CO218" s="497">
        <f t="shared" si="27"/>
        <v>0</v>
      </c>
      <c r="CP218" s="497">
        <f t="shared" si="28"/>
        <v>0</v>
      </c>
      <c r="CQ218" s="497">
        <f t="shared" si="29"/>
        <v>0</v>
      </c>
      <c r="CR218" s="497">
        <f t="shared" si="30"/>
        <v>0</v>
      </c>
    </row>
    <row r="219" spans="1:96" ht="15.75">
      <c r="A219" s="48" t="s">
        <v>634</v>
      </c>
      <c r="B219" s="446" t="s">
        <v>885</v>
      </c>
      <c r="C219" s="191">
        <v>1258324</v>
      </c>
      <c r="D219" s="194">
        <v>1258324</v>
      </c>
      <c r="E219" s="191"/>
      <c r="F219" s="191">
        <v>629162</v>
      </c>
      <c r="G219" s="191">
        <v>629162</v>
      </c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4"/>
      <c r="W219" s="191"/>
      <c r="X219" s="191"/>
      <c r="Y219" s="191"/>
      <c r="Z219" s="191"/>
      <c r="AA219" s="191"/>
      <c r="AB219" s="191"/>
      <c r="AC219" s="387"/>
      <c r="AD219" s="191"/>
      <c r="AE219" s="191"/>
      <c r="AF219" s="416"/>
      <c r="AJ219" s="416" t="s">
        <v>633</v>
      </c>
      <c r="AK219" s="416" t="s">
        <v>885</v>
      </c>
      <c r="AL219" s="486">
        <v>579384</v>
      </c>
      <c r="AM219" s="486">
        <v>579384</v>
      </c>
      <c r="AN219" s="486"/>
      <c r="AO219" s="486">
        <v>355235</v>
      </c>
      <c r="AP219" s="486">
        <v>224149</v>
      </c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486"/>
      <c r="BA219" s="486"/>
      <c r="BB219" s="486"/>
      <c r="BC219" s="486"/>
      <c r="BD219" s="486"/>
      <c r="BE219" s="486"/>
      <c r="BF219" s="486"/>
      <c r="BG219" s="486"/>
      <c r="BH219" s="486"/>
      <c r="BI219" s="486"/>
      <c r="BJ219" s="486"/>
      <c r="BK219" s="486"/>
      <c r="BL219" s="486"/>
      <c r="BM219" s="486"/>
      <c r="BN219" s="447"/>
      <c r="BP219" s="497">
        <f t="shared" si="2"/>
        <v>678940</v>
      </c>
      <c r="BQ219" s="497">
        <f t="shared" si="3"/>
        <v>678940</v>
      </c>
      <c r="BR219" s="497">
        <f t="shared" si="4"/>
        <v>0</v>
      </c>
      <c r="BS219" s="497">
        <f t="shared" si="5"/>
        <v>273927</v>
      </c>
      <c r="BT219" s="497">
        <f t="shared" si="6"/>
        <v>405013</v>
      </c>
      <c r="BU219" s="497">
        <f t="shared" si="7"/>
        <v>0</v>
      </c>
      <c r="BV219" s="497">
        <f t="shared" si="8"/>
        <v>0</v>
      </c>
      <c r="BW219" s="497">
        <f t="shared" si="9"/>
        <v>0</v>
      </c>
      <c r="BX219" s="497">
        <f t="shared" si="10"/>
        <v>0</v>
      </c>
      <c r="BY219" s="497">
        <f t="shared" si="11"/>
        <v>0</v>
      </c>
      <c r="BZ219" s="497">
        <f t="shared" si="12"/>
        <v>0</v>
      </c>
      <c r="CA219" s="497">
        <f t="shared" si="13"/>
        <v>0</v>
      </c>
      <c r="CB219" s="497">
        <f t="shared" si="14"/>
        <v>0</v>
      </c>
      <c r="CC219" s="497">
        <f t="shared" si="15"/>
        <v>0</v>
      </c>
      <c r="CD219" s="497">
        <f t="shared" si="16"/>
        <v>0</v>
      </c>
      <c r="CE219" s="497">
        <f t="shared" si="17"/>
        <v>0</v>
      </c>
      <c r="CF219" s="497">
        <f t="shared" si="18"/>
        <v>0</v>
      </c>
      <c r="CG219" s="497">
        <f t="shared" si="19"/>
        <v>0</v>
      </c>
      <c r="CH219" s="497">
        <f t="shared" si="20"/>
        <v>0</v>
      </c>
      <c r="CI219" s="497">
        <f t="shared" si="21"/>
        <v>0</v>
      </c>
      <c r="CJ219" s="497">
        <f t="shared" si="22"/>
        <v>0</v>
      </c>
      <c r="CK219" s="497">
        <f t="shared" si="23"/>
        <v>0</v>
      </c>
      <c r="CL219" s="497">
        <f t="shared" si="24"/>
        <v>0</v>
      </c>
      <c r="CM219" s="497">
        <f t="shared" si="25"/>
        <v>0</v>
      </c>
      <c r="CN219" s="497">
        <f t="shared" si="26"/>
        <v>0</v>
      </c>
      <c r="CO219" s="497">
        <f t="shared" si="27"/>
        <v>0</v>
      </c>
      <c r="CP219" s="497">
        <f t="shared" si="28"/>
        <v>0</v>
      </c>
      <c r="CQ219" s="497">
        <f t="shared" si="29"/>
        <v>0</v>
      </c>
      <c r="CR219" s="497">
        <f t="shared" si="30"/>
        <v>0</v>
      </c>
    </row>
    <row r="220" spans="1:96" ht="15.75">
      <c r="A220" s="48" t="s">
        <v>635</v>
      </c>
      <c r="B220" s="446" t="s">
        <v>485</v>
      </c>
      <c r="C220" s="191">
        <v>3100000</v>
      </c>
      <c r="D220" s="194"/>
      <c r="E220" s="191"/>
      <c r="F220" s="191"/>
      <c r="G220" s="191"/>
      <c r="H220" s="191"/>
      <c r="I220" s="191"/>
      <c r="J220" s="191"/>
      <c r="K220" s="191"/>
      <c r="L220" s="191"/>
      <c r="M220" s="191">
        <v>1350.7</v>
      </c>
      <c r="N220" s="191">
        <v>3100000</v>
      </c>
      <c r="O220" s="191"/>
      <c r="P220" s="191"/>
      <c r="Q220" s="191"/>
      <c r="R220" s="191"/>
      <c r="S220" s="191"/>
      <c r="T220" s="191"/>
      <c r="U220" s="191"/>
      <c r="V220" s="194"/>
      <c r="W220" s="191"/>
      <c r="X220" s="191"/>
      <c r="Y220" s="191"/>
      <c r="Z220" s="191"/>
      <c r="AA220" s="191"/>
      <c r="AB220" s="191"/>
      <c r="AC220" s="387"/>
      <c r="AD220" s="191"/>
      <c r="AE220" s="191"/>
      <c r="AF220" s="416"/>
      <c r="AJ220" s="416" t="s">
        <v>634</v>
      </c>
      <c r="AK220" s="416" t="s">
        <v>485</v>
      </c>
      <c r="AL220" s="486">
        <v>3100000</v>
      </c>
      <c r="AM220" s="486"/>
      <c r="AN220" s="486"/>
      <c r="AO220" s="486"/>
      <c r="AP220" s="486"/>
      <c r="AQ220" s="486"/>
      <c r="AR220" s="486"/>
      <c r="AS220" s="486"/>
      <c r="AT220" s="486"/>
      <c r="AU220" s="486"/>
      <c r="AV220" s="486">
        <v>1350.7</v>
      </c>
      <c r="AW220" s="486">
        <v>3100000</v>
      </c>
      <c r="AX220" s="486"/>
      <c r="AY220" s="486"/>
      <c r="AZ220" s="486"/>
      <c r="BA220" s="486"/>
      <c r="BB220" s="486"/>
      <c r="BC220" s="486"/>
      <c r="BD220" s="486"/>
      <c r="BE220" s="486"/>
      <c r="BF220" s="486"/>
      <c r="BG220" s="486"/>
      <c r="BH220" s="486"/>
      <c r="BI220" s="486"/>
      <c r="BJ220" s="486"/>
      <c r="BK220" s="486"/>
      <c r="BL220" s="486"/>
      <c r="BM220" s="486"/>
      <c r="BN220" s="447"/>
      <c r="BP220" s="497">
        <f t="shared" si="2"/>
        <v>0</v>
      </c>
      <c r="BQ220" s="497">
        <f t="shared" si="3"/>
        <v>0</v>
      </c>
      <c r="BR220" s="497">
        <f t="shared" si="4"/>
        <v>0</v>
      </c>
      <c r="BS220" s="497">
        <f t="shared" si="5"/>
        <v>0</v>
      </c>
      <c r="BT220" s="497">
        <f t="shared" si="6"/>
        <v>0</v>
      </c>
      <c r="BU220" s="497">
        <f t="shared" si="7"/>
        <v>0</v>
      </c>
      <c r="BV220" s="497">
        <f t="shared" si="8"/>
        <v>0</v>
      </c>
      <c r="BW220" s="497">
        <f t="shared" si="9"/>
        <v>0</v>
      </c>
      <c r="BX220" s="497">
        <f t="shared" si="10"/>
        <v>0</v>
      </c>
      <c r="BY220" s="497">
        <f t="shared" si="11"/>
        <v>0</v>
      </c>
      <c r="BZ220" s="497">
        <f t="shared" si="12"/>
        <v>0</v>
      </c>
      <c r="CA220" s="497">
        <f t="shared" si="13"/>
        <v>0</v>
      </c>
      <c r="CB220" s="497">
        <f t="shared" si="14"/>
        <v>0</v>
      </c>
      <c r="CC220" s="497">
        <f t="shared" si="15"/>
        <v>0</v>
      </c>
      <c r="CD220" s="497">
        <f t="shared" si="16"/>
        <v>0</v>
      </c>
      <c r="CE220" s="497">
        <f t="shared" si="17"/>
        <v>0</v>
      </c>
      <c r="CF220" s="497">
        <f t="shared" si="18"/>
        <v>0</v>
      </c>
      <c r="CG220" s="497">
        <f t="shared" si="19"/>
        <v>0</v>
      </c>
      <c r="CH220" s="497">
        <f t="shared" si="20"/>
        <v>0</v>
      </c>
      <c r="CI220" s="497">
        <f t="shared" si="21"/>
        <v>0</v>
      </c>
      <c r="CJ220" s="497">
        <f t="shared" si="22"/>
        <v>0</v>
      </c>
      <c r="CK220" s="497">
        <f t="shared" si="23"/>
        <v>0</v>
      </c>
      <c r="CL220" s="497">
        <f t="shared" si="24"/>
        <v>0</v>
      </c>
      <c r="CM220" s="497">
        <f t="shared" si="25"/>
        <v>0</v>
      </c>
      <c r="CN220" s="497">
        <f t="shared" si="26"/>
        <v>0</v>
      </c>
      <c r="CO220" s="497">
        <f t="shared" si="27"/>
        <v>0</v>
      </c>
      <c r="CP220" s="497">
        <f t="shared" si="28"/>
        <v>0</v>
      </c>
      <c r="CQ220" s="497">
        <f t="shared" si="29"/>
        <v>0</v>
      </c>
      <c r="CR220" s="497">
        <f t="shared" si="30"/>
        <v>0</v>
      </c>
    </row>
    <row r="221" spans="1:96" ht="15.75">
      <c r="A221" s="48" t="s">
        <v>636</v>
      </c>
      <c r="B221" s="446" t="s">
        <v>486</v>
      </c>
      <c r="C221" s="191">
        <v>892262</v>
      </c>
      <c r="D221" s="194"/>
      <c r="E221" s="191"/>
      <c r="F221" s="191"/>
      <c r="G221" s="191"/>
      <c r="H221" s="191"/>
      <c r="I221" s="191"/>
      <c r="J221" s="191"/>
      <c r="K221" s="191"/>
      <c r="L221" s="191"/>
      <c r="M221" s="191">
        <v>960</v>
      </c>
      <c r="N221" s="191">
        <v>892262</v>
      </c>
      <c r="O221" s="191"/>
      <c r="P221" s="191"/>
      <c r="Q221" s="191"/>
      <c r="R221" s="191"/>
      <c r="S221" s="191"/>
      <c r="T221" s="191"/>
      <c r="U221" s="191"/>
      <c r="V221" s="194"/>
      <c r="W221" s="191"/>
      <c r="X221" s="191"/>
      <c r="Y221" s="191"/>
      <c r="Z221" s="191"/>
      <c r="AA221" s="191"/>
      <c r="AB221" s="191"/>
      <c r="AC221" s="387"/>
      <c r="AD221" s="191"/>
      <c r="AE221" s="191"/>
      <c r="AF221" s="416"/>
      <c r="AJ221" s="416" t="s">
        <v>635</v>
      </c>
      <c r="AK221" s="416" t="s">
        <v>486</v>
      </c>
      <c r="AL221" s="486">
        <v>806059</v>
      </c>
      <c r="AM221" s="486"/>
      <c r="AN221" s="486"/>
      <c r="AO221" s="486"/>
      <c r="AP221" s="486"/>
      <c r="AQ221" s="486"/>
      <c r="AR221" s="486"/>
      <c r="AS221" s="486"/>
      <c r="AT221" s="486"/>
      <c r="AU221" s="486"/>
      <c r="AV221" s="486">
        <v>960</v>
      </c>
      <c r="AW221" s="486">
        <v>806059</v>
      </c>
      <c r="AX221" s="486"/>
      <c r="AY221" s="486"/>
      <c r="AZ221" s="486"/>
      <c r="BA221" s="486"/>
      <c r="BB221" s="486"/>
      <c r="BC221" s="486"/>
      <c r="BD221" s="486"/>
      <c r="BE221" s="486"/>
      <c r="BF221" s="486"/>
      <c r="BG221" s="486"/>
      <c r="BH221" s="486"/>
      <c r="BI221" s="486"/>
      <c r="BJ221" s="486"/>
      <c r="BK221" s="486"/>
      <c r="BL221" s="486"/>
      <c r="BM221" s="486"/>
      <c r="BN221" s="447"/>
      <c r="BP221" s="497">
        <f t="shared" si="2"/>
        <v>86203</v>
      </c>
      <c r="BQ221" s="497">
        <f t="shared" si="3"/>
        <v>0</v>
      </c>
      <c r="BR221" s="497">
        <f t="shared" si="4"/>
        <v>0</v>
      </c>
      <c r="BS221" s="497">
        <f t="shared" si="5"/>
        <v>0</v>
      </c>
      <c r="BT221" s="497">
        <f t="shared" si="6"/>
        <v>0</v>
      </c>
      <c r="BU221" s="497">
        <f t="shared" si="7"/>
        <v>0</v>
      </c>
      <c r="BV221" s="497">
        <f t="shared" si="8"/>
        <v>0</v>
      </c>
      <c r="BW221" s="497">
        <f t="shared" si="9"/>
        <v>0</v>
      </c>
      <c r="BX221" s="497">
        <f t="shared" si="10"/>
        <v>0</v>
      </c>
      <c r="BY221" s="497">
        <f t="shared" si="11"/>
        <v>0</v>
      </c>
      <c r="BZ221" s="497">
        <f t="shared" si="12"/>
        <v>0</v>
      </c>
      <c r="CA221" s="497">
        <f t="shared" si="13"/>
        <v>86203</v>
      </c>
      <c r="CB221" s="497">
        <f t="shared" si="14"/>
        <v>0</v>
      </c>
      <c r="CC221" s="497">
        <f t="shared" si="15"/>
        <v>0</v>
      </c>
      <c r="CD221" s="497">
        <f t="shared" si="16"/>
        <v>0</v>
      </c>
      <c r="CE221" s="497">
        <f t="shared" si="17"/>
        <v>0</v>
      </c>
      <c r="CF221" s="497">
        <f t="shared" si="18"/>
        <v>0</v>
      </c>
      <c r="CG221" s="497">
        <f t="shared" si="19"/>
        <v>0</v>
      </c>
      <c r="CH221" s="497">
        <f t="shared" si="20"/>
        <v>0</v>
      </c>
      <c r="CI221" s="497">
        <f t="shared" si="21"/>
        <v>0</v>
      </c>
      <c r="CJ221" s="497">
        <f t="shared" si="22"/>
        <v>0</v>
      </c>
      <c r="CK221" s="497">
        <f t="shared" si="23"/>
        <v>0</v>
      </c>
      <c r="CL221" s="497">
        <f t="shared" si="24"/>
        <v>0</v>
      </c>
      <c r="CM221" s="497">
        <f t="shared" si="25"/>
        <v>0</v>
      </c>
      <c r="CN221" s="497">
        <f t="shared" si="26"/>
        <v>0</v>
      </c>
      <c r="CO221" s="497">
        <f t="shared" si="27"/>
        <v>0</v>
      </c>
      <c r="CP221" s="497">
        <f t="shared" si="28"/>
        <v>0</v>
      </c>
      <c r="CQ221" s="497">
        <f t="shared" si="29"/>
        <v>0</v>
      </c>
      <c r="CR221" s="497">
        <f t="shared" si="30"/>
        <v>0</v>
      </c>
    </row>
    <row r="222" spans="1:96" ht="15.75">
      <c r="A222" s="48" t="s">
        <v>637</v>
      </c>
      <c r="B222" s="446" t="s">
        <v>307</v>
      </c>
      <c r="C222" s="191">
        <v>2397959</v>
      </c>
      <c r="D222" s="194"/>
      <c r="E222" s="191"/>
      <c r="F222" s="191"/>
      <c r="G222" s="191"/>
      <c r="H222" s="191"/>
      <c r="I222" s="191"/>
      <c r="J222" s="191"/>
      <c r="K222" s="191"/>
      <c r="L222" s="191"/>
      <c r="M222" s="191">
        <v>960</v>
      </c>
      <c r="N222" s="191">
        <v>899588</v>
      </c>
      <c r="O222" s="191"/>
      <c r="P222" s="191"/>
      <c r="Q222" s="191">
        <v>2636</v>
      </c>
      <c r="R222" s="191">
        <v>1498371</v>
      </c>
      <c r="S222" s="191"/>
      <c r="T222" s="191"/>
      <c r="U222" s="191"/>
      <c r="V222" s="194"/>
      <c r="W222" s="191"/>
      <c r="X222" s="191"/>
      <c r="Y222" s="191"/>
      <c r="Z222" s="191"/>
      <c r="AA222" s="191"/>
      <c r="AB222" s="191"/>
      <c r="AC222" s="387"/>
      <c r="AD222" s="191"/>
      <c r="AE222" s="191"/>
      <c r="AF222" s="416"/>
      <c r="AJ222" s="416" t="s">
        <v>636</v>
      </c>
      <c r="AK222" s="416" t="s">
        <v>307</v>
      </c>
      <c r="AL222" s="486">
        <v>2396021</v>
      </c>
      <c r="AM222" s="486"/>
      <c r="AN222" s="486"/>
      <c r="AO222" s="486"/>
      <c r="AP222" s="486"/>
      <c r="AQ222" s="486"/>
      <c r="AR222" s="486"/>
      <c r="AS222" s="486"/>
      <c r="AT222" s="486"/>
      <c r="AU222" s="486"/>
      <c r="AV222" s="486">
        <v>960</v>
      </c>
      <c r="AW222" s="486">
        <v>897650</v>
      </c>
      <c r="AX222" s="486"/>
      <c r="AY222" s="486"/>
      <c r="AZ222" s="486">
        <v>2636</v>
      </c>
      <c r="BA222" s="486">
        <v>1498371</v>
      </c>
      <c r="BB222" s="486"/>
      <c r="BC222" s="486"/>
      <c r="BD222" s="486"/>
      <c r="BE222" s="486"/>
      <c r="BF222" s="486"/>
      <c r="BG222" s="486"/>
      <c r="BH222" s="486"/>
      <c r="BI222" s="486"/>
      <c r="BJ222" s="486"/>
      <c r="BK222" s="486"/>
      <c r="BL222" s="486"/>
      <c r="BM222" s="486"/>
      <c r="BN222" s="447"/>
      <c r="BP222" s="497">
        <f t="shared" si="2"/>
        <v>1938</v>
      </c>
      <c r="BQ222" s="497">
        <f t="shared" si="3"/>
        <v>0</v>
      </c>
      <c r="BR222" s="497">
        <f t="shared" si="4"/>
        <v>0</v>
      </c>
      <c r="BS222" s="497">
        <f t="shared" si="5"/>
        <v>0</v>
      </c>
      <c r="BT222" s="497">
        <f t="shared" si="6"/>
        <v>0</v>
      </c>
      <c r="BU222" s="497">
        <f t="shared" si="7"/>
        <v>0</v>
      </c>
      <c r="BV222" s="497">
        <f t="shared" si="8"/>
        <v>0</v>
      </c>
      <c r="BW222" s="497">
        <f t="shared" si="9"/>
        <v>0</v>
      </c>
      <c r="BX222" s="497">
        <f t="shared" si="10"/>
        <v>0</v>
      </c>
      <c r="BY222" s="497">
        <f t="shared" si="11"/>
        <v>0</v>
      </c>
      <c r="BZ222" s="497">
        <f t="shared" si="12"/>
        <v>0</v>
      </c>
      <c r="CA222" s="497">
        <f t="shared" si="13"/>
        <v>1938</v>
      </c>
      <c r="CB222" s="497">
        <f t="shared" si="14"/>
        <v>0</v>
      </c>
      <c r="CC222" s="497">
        <f t="shared" si="15"/>
        <v>0</v>
      </c>
      <c r="CD222" s="497">
        <f t="shared" si="16"/>
        <v>0</v>
      </c>
      <c r="CE222" s="497">
        <f t="shared" si="17"/>
        <v>0</v>
      </c>
      <c r="CF222" s="497">
        <f t="shared" si="18"/>
        <v>0</v>
      </c>
      <c r="CG222" s="497">
        <f t="shared" si="19"/>
        <v>0</v>
      </c>
      <c r="CH222" s="497">
        <f t="shared" si="20"/>
        <v>0</v>
      </c>
      <c r="CI222" s="497">
        <f t="shared" si="21"/>
        <v>0</v>
      </c>
      <c r="CJ222" s="497">
        <f t="shared" si="22"/>
        <v>0</v>
      </c>
      <c r="CK222" s="497">
        <f t="shared" si="23"/>
        <v>0</v>
      </c>
      <c r="CL222" s="497">
        <f t="shared" si="24"/>
        <v>0</v>
      </c>
      <c r="CM222" s="497">
        <f t="shared" si="25"/>
        <v>0</v>
      </c>
      <c r="CN222" s="497">
        <f t="shared" si="26"/>
        <v>0</v>
      </c>
      <c r="CO222" s="497">
        <f t="shared" si="27"/>
        <v>0</v>
      </c>
      <c r="CP222" s="497">
        <f t="shared" si="28"/>
        <v>0</v>
      </c>
      <c r="CQ222" s="497">
        <f t="shared" si="29"/>
        <v>0</v>
      </c>
      <c r="CR222" s="497">
        <f t="shared" si="30"/>
        <v>0</v>
      </c>
    </row>
    <row r="223" spans="1:96" ht="15.75">
      <c r="A223" s="48" t="s">
        <v>638</v>
      </c>
      <c r="B223" s="446" t="s">
        <v>487</v>
      </c>
      <c r="C223" s="191">
        <v>556914</v>
      </c>
      <c r="D223" s="194">
        <v>556914</v>
      </c>
      <c r="E223" s="191">
        <v>556914</v>
      </c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4"/>
      <c r="W223" s="191"/>
      <c r="X223" s="191"/>
      <c r="Y223" s="191"/>
      <c r="Z223" s="191"/>
      <c r="AA223" s="191"/>
      <c r="AB223" s="191"/>
      <c r="AC223" s="387"/>
      <c r="AD223" s="191"/>
      <c r="AE223" s="191"/>
      <c r="AF223" s="416"/>
      <c r="AJ223" s="416" t="s">
        <v>637</v>
      </c>
      <c r="AK223" s="416" t="s">
        <v>487</v>
      </c>
      <c r="AL223" s="486">
        <v>556914</v>
      </c>
      <c r="AM223" s="486">
        <v>556914</v>
      </c>
      <c r="AN223" s="486">
        <v>556914</v>
      </c>
      <c r="AO223" s="486"/>
      <c r="AP223" s="486"/>
      <c r="AQ223" s="486"/>
      <c r="AR223" s="486"/>
      <c r="AS223" s="486"/>
      <c r="AT223" s="486"/>
      <c r="AU223" s="486"/>
      <c r="AV223" s="486"/>
      <c r="AW223" s="486"/>
      <c r="AX223" s="486"/>
      <c r="AY223" s="486"/>
      <c r="AZ223" s="486"/>
      <c r="BA223" s="486"/>
      <c r="BB223" s="486"/>
      <c r="BC223" s="486"/>
      <c r="BD223" s="486"/>
      <c r="BE223" s="486"/>
      <c r="BF223" s="486"/>
      <c r="BG223" s="486"/>
      <c r="BH223" s="486"/>
      <c r="BI223" s="486"/>
      <c r="BJ223" s="486"/>
      <c r="BK223" s="486"/>
      <c r="BL223" s="486"/>
      <c r="BM223" s="486"/>
      <c r="BN223" s="447"/>
      <c r="BP223" s="497">
        <f t="shared" si="2"/>
        <v>0</v>
      </c>
      <c r="BQ223" s="497">
        <f t="shared" si="3"/>
        <v>0</v>
      </c>
      <c r="BR223" s="497">
        <f t="shared" si="4"/>
        <v>0</v>
      </c>
      <c r="BS223" s="497">
        <f t="shared" si="5"/>
        <v>0</v>
      </c>
      <c r="BT223" s="497">
        <f t="shared" si="6"/>
        <v>0</v>
      </c>
      <c r="BU223" s="497">
        <f t="shared" si="7"/>
        <v>0</v>
      </c>
      <c r="BV223" s="497">
        <f t="shared" si="8"/>
        <v>0</v>
      </c>
      <c r="BW223" s="497">
        <f t="shared" si="9"/>
        <v>0</v>
      </c>
      <c r="BX223" s="497">
        <f t="shared" si="10"/>
        <v>0</v>
      </c>
      <c r="BY223" s="497">
        <f t="shared" si="11"/>
        <v>0</v>
      </c>
      <c r="BZ223" s="497">
        <f t="shared" si="12"/>
        <v>0</v>
      </c>
      <c r="CA223" s="497">
        <f t="shared" si="13"/>
        <v>0</v>
      </c>
      <c r="CB223" s="497">
        <f t="shared" si="14"/>
        <v>0</v>
      </c>
      <c r="CC223" s="497">
        <f t="shared" si="15"/>
        <v>0</v>
      </c>
      <c r="CD223" s="497">
        <f t="shared" si="16"/>
        <v>0</v>
      </c>
      <c r="CE223" s="497">
        <f t="shared" si="17"/>
        <v>0</v>
      </c>
      <c r="CF223" s="497">
        <f t="shared" si="18"/>
        <v>0</v>
      </c>
      <c r="CG223" s="497">
        <f t="shared" si="19"/>
        <v>0</v>
      </c>
      <c r="CH223" s="497">
        <f t="shared" si="20"/>
        <v>0</v>
      </c>
      <c r="CI223" s="497">
        <f t="shared" si="21"/>
        <v>0</v>
      </c>
      <c r="CJ223" s="497">
        <f t="shared" si="22"/>
        <v>0</v>
      </c>
      <c r="CK223" s="497">
        <f t="shared" si="23"/>
        <v>0</v>
      </c>
      <c r="CL223" s="497">
        <f t="shared" si="24"/>
        <v>0</v>
      </c>
      <c r="CM223" s="497">
        <f t="shared" si="25"/>
        <v>0</v>
      </c>
      <c r="CN223" s="497">
        <f t="shared" si="26"/>
        <v>0</v>
      </c>
      <c r="CO223" s="497">
        <f t="shared" si="27"/>
        <v>0</v>
      </c>
      <c r="CP223" s="497">
        <f t="shared" si="28"/>
        <v>0</v>
      </c>
      <c r="CQ223" s="497">
        <f t="shared" si="29"/>
        <v>0</v>
      </c>
      <c r="CR223" s="497">
        <f t="shared" si="30"/>
        <v>0</v>
      </c>
    </row>
    <row r="224" spans="1:96" ht="15.75">
      <c r="A224" s="48" t="s">
        <v>639</v>
      </c>
      <c r="B224" s="446" t="s">
        <v>488</v>
      </c>
      <c r="C224" s="191">
        <v>1680777</v>
      </c>
      <c r="D224" s="194">
        <v>1680777</v>
      </c>
      <c r="E224" s="191">
        <v>1169553</v>
      </c>
      <c r="F224" s="191">
        <v>261224</v>
      </c>
      <c r="G224" s="191">
        <v>250000</v>
      </c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4"/>
      <c r="W224" s="191"/>
      <c r="X224" s="191"/>
      <c r="Y224" s="191"/>
      <c r="Z224" s="191"/>
      <c r="AA224" s="191"/>
      <c r="AB224" s="191"/>
      <c r="AC224" s="387"/>
      <c r="AD224" s="191"/>
      <c r="AE224" s="191"/>
      <c r="AF224" s="416"/>
      <c r="AJ224" s="416" t="s">
        <v>638</v>
      </c>
      <c r="AK224" s="416" t="s">
        <v>488</v>
      </c>
      <c r="AL224" s="486">
        <v>1540873.2</v>
      </c>
      <c r="AM224" s="486">
        <v>1540873.2</v>
      </c>
      <c r="AN224" s="486">
        <v>1169553</v>
      </c>
      <c r="AO224" s="486">
        <v>197374.9</v>
      </c>
      <c r="AP224" s="486">
        <v>173945.3</v>
      </c>
      <c r="AQ224" s="486"/>
      <c r="AR224" s="486"/>
      <c r="AS224" s="486"/>
      <c r="AT224" s="486"/>
      <c r="AU224" s="486"/>
      <c r="AV224" s="486"/>
      <c r="AW224" s="486"/>
      <c r="AX224" s="486"/>
      <c r="AY224" s="486"/>
      <c r="AZ224" s="486"/>
      <c r="BA224" s="486"/>
      <c r="BB224" s="486"/>
      <c r="BC224" s="486"/>
      <c r="BD224" s="486"/>
      <c r="BE224" s="486"/>
      <c r="BF224" s="486"/>
      <c r="BG224" s="486"/>
      <c r="BH224" s="486"/>
      <c r="BI224" s="486"/>
      <c r="BJ224" s="486"/>
      <c r="BK224" s="486"/>
      <c r="BL224" s="486"/>
      <c r="BM224" s="486"/>
      <c r="BN224" s="447"/>
      <c r="BP224" s="497">
        <f t="shared" si="2"/>
        <v>139903.80000000005</v>
      </c>
      <c r="BQ224" s="497">
        <f t="shared" si="3"/>
        <v>139903.80000000005</v>
      </c>
      <c r="BR224" s="497">
        <f t="shared" si="4"/>
        <v>0</v>
      </c>
      <c r="BS224" s="497">
        <f t="shared" si="5"/>
        <v>63849.100000000006</v>
      </c>
      <c r="BT224" s="497">
        <f t="shared" si="6"/>
        <v>76054.70000000001</v>
      </c>
      <c r="BU224" s="497">
        <f t="shared" si="7"/>
        <v>0</v>
      </c>
      <c r="BV224" s="497">
        <f t="shared" si="8"/>
        <v>0</v>
      </c>
      <c r="BW224" s="497">
        <f t="shared" si="9"/>
        <v>0</v>
      </c>
      <c r="BX224" s="497">
        <f t="shared" si="10"/>
        <v>0</v>
      </c>
      <c r="BY224" s="497">
        <f t="shared" si="11"/>
        <v>0</v>
      </c>
      <c r="BZ224" s="497">
        <f t="shared" si="12"/>
        <v>0</v>
      </c>
      <c r="CA224" s="497">
        <f t="shared" si="13"/>
        <v>0</v>
      </c>
      <c r="CB224" s="497">
        <f t="shared" si="14"/>
        <v>0</v>
      </c>
      <c r="CC224" s="497">
        <f t="shared" si="15"/>
        <v>0</v>
      </c>
      <c r="CD224" s="497">
        <f t="shared" si="16"/>
        <v>0</v>
      </c>
      <c r="CE224" s="497">
        <f t="shared" si="17"/>
        <v>0</v>
      </c>
      <c r="CF224" s="497">
        <f t="shared" si="18"/>
        <v>0</v>
      </c>
      <c r="CG224" s="497">
        <f t="shared" si="19"/>
        <v>0</v>
      </c>
      <c r="CH224" s="497">
        <f t="shared" si="20"/>
        <v>0</v>
      </c>
      <c r="CI224" s="497">
        <f t="shared" si="21"/>
        <v>0</v>
      </c>
      <c r="CJ224" s="497">
        <f t="shared" si="22"/>
        <v>0</v>
      </c>
      <c r="CK224" s="497">
        <f t="shared" si="23"/>
        <v>0</v>
      </c>
      <c r="CL224" s="497">
        <f t="shared" si="24"/>
        <v>0</v>
      </c>
      <c r="CM224" s="497">
        <f t="shared" si="25"/>
        <v>0</v>
      </c>
      <c r="CN224" s="497">
        <f t="shared" si="26"/>
        <v>0</v>
      </c>
      <c r="CO224" s="497">
        <f t="shared" si="27"/>
        <v>0</v>
      </c>
      <c r="CP224" s="497">
        <f t="shared" si="28"/>
        <v>0</v>
      </c>
      <c r="CQ224" s="497">
        <f t="shared" si="29"/>
        <v>0</v>
      </c>
      <c r="CR224" s="497">
        <f t="shared" si="30"/>
        <v>0</v>
      </c>
    </row>
    <row r="225" spans="1:96" ht="15.75">
      <c r="A225" s="48" t="s">
        <v>640</v>
      </c>
      <c r="B225" s="446" t="s">
        <v>886</v>
      </c>
      <c r="C225" s="191">
        <v>5014152</v>
      </c>
      <c r="D225" s="194">
        <v>3400000</v>
      </c>
      <c r="E225" s="191"/>
      <c r="F225" s="191"/>
      <c r="G225" s="191"/>
      <c r="H225" s="191">
        <v>3400000</v>
      </c>
      <c r="I225" s="191"/>
      <c r="J225" s="191"/>
      <c r="K225" s="191"/>
      <c r="L225" s="191"/>
      <c r="M225" s="191">
        <v>1898</v>
      </c>
      <c r="N225" s="191">
        <v>1614152</v>
      </c>
      <c r="O225" s="191"/>
      <c r="P225" s="191"/>
      <c r="Q225" s="191"/>
      <c r="R225" s="191"/>
      <c r="S225" s="191"/>
      <c r="T225" s="191"/>
      <c r="U225" s="191"/>
      <c r="V225" s="194"/>
      <c r="W225" s="191"/>
      <c r="X225" s="191"/>
      <c r="Y225" s="191"/>
      <c r="Z225" s="191"/>
      <c r="AA225" s="191"/>
      <c r="AB225" s="191"/>
      <c r="AC225" s="387"/>
      <c r="AD225" s="191"/>
      <c r="AE225" s="191"/>
      <c r="AF225" s="416"/>
      <c r="AJ225" s="416" t="s">
        <v>639</v>
      </c>
      <c r="AK225" s="416" t="s">
        <v>886</v>
      </c>
      <c r="AL225" s="486">
        <v>4821968</v>
      </c>
      <c r="AM225" s="486">
        <v>3126872</v>
      </c>
      <c r="AN225" s="486"/>
      <c r="AO225" s="486"/>
      <c r="AP225" s="486"/>
      <c r="AQ225" s="486">
        <v>3126872</v>
      </c>
      <c r="AR225" s="486"/>
      <c r="AS225" s="486"/>
      <c r="AT225" s="486"/>
      <c r="AU225" s="486"/>
      <c r="AV225" s="486">
        <v>1898</v>
      </c>
      <c r="AW225" s="486">
        <v>1695096</v>
      </c>
      <c r="AX225" s="486"/>
      <c r="AY225" s="486"/>
      <c r="AZ225" s="486"/>
      <c r="BA225" s="486"/>
      <c r="BB225" s="486"/>
      <c r="BC225" s="486"/>
      <c r="BD225" s="486"/>
      <c r="BE225" s="486"/>
      <c r="BF225" s="486"/>
      <c r="BG225" s="486"/>
      <c r="BH225" s="486"/>
      <c r="BI225" s="486"/>
      <c r="BJ225" s="486"/>
      <c r="BK225" s="486"/>
      <c r="BL225" s="486"/>
      <c r="BM225" s="486"/>
      <c r="BN225" s="447"/>
      <c r="BP225" s="497">
        <f t="shared" si="2"/>
        <v>192184</v>
      </c>
      <c r="BQ225" s="497">
        <f t="shared" si="3"/>
        <v>273128</v>
      </c>
      <c r="BR225" s="497">
        <f t="shared" si="4"/>
        <v>0</v>
      </c>
      <c r="BS225" s="497">
        <f t="shared" si="5"/>
        <v>0</v>
      </c>
      <c r="BT225" s="497">
        <f t="shared" si="6"/>
        <v>0</v>
      </c>
      <c r="BU225" s="497">
        <f t="shared" si="7"/>
        <v>273128</v>
      </c>
      <c r="BV225" s="497">
        <f t="shared" si="8"/>
        <v>0</v>
      </c>
      <c r="BW225" s="497">
        <f t="shared" si="9"/>
        <v>0</v>
      </c>
      <c r="BX225" s="497">
        <f t="shared" si="10"/>
        <v>0</v>
      </c>
      <c r="BY225" s="497">
        <f t="shared" si="11"/>
        <v>0</v>
      </c>
      <c r="BZ225" s="497">
        <f t="shared" si="12"/>
        <v>0</v>
      </c>
      <c r="CA225" s="497">
        <f t="shared" si="13"/>
        <v>-80944</v>
      </c>
      <c r="CB225" s="497">
        <f t="shared" si="14"/>
        <v>0</v>
      </c>
      <c r="CC225" s="497">
        <f t="shared" si="15"/>
        <v>0</v>
      </c>
      <c r="CD225" s="497">
        <f t="shared" si="16"/>
        <v>0</v>
      </c>
      <c r="CE225" s="497">
        <f t="shared" si="17"/>
        <v>0</v>
      </c>
      <c r="CF225" s="497">
        <f t="shared" si="18"/>
        <v>0</v>
      </c>
      <c r="CG225" s="497">
        <f t="shared" si="19"/>
        <v>0</v>
      </c>
      <c r="CH225" s="497">
        <f t="shared" si="20"/>
        <v>0</v>
      </c>
      <c r="CI225" s="497">
        <f t="shared" si="21"/>
        <v>0</v>
      </c>
      <c r="CJ225" s="497">
        <f t="shared" si="22"/>
        <v>0</v>
      </c>
      <c r="CK225" s="497">
        <f t="shared" si="23"/>
        <v>0</v>
      </c>
      <c r="CL225" s="497">
        <f t="shared" si="24"/>
        <v>0</v>
      </c>
      <c r="CM225" s="497">
        <f t="shared" si="25"/>
        <v>0</v>
      </c>
      <c r="CN225" s="497">
        <f t="shared" si="26"/>
        <v>0</v>
      </c>
      <c r="CO225" s="497">
        <f t="shared" si="27"/>
        <v>0</v>
      </c>
      <c r="CP225" s="497">
        <f t="shared" si="28"/>
        <v>0</v>
      </c>
      <c r="CQ225" s="497">
        <f t="shared" si="29"/>
        <v>0</v>
      </c>
      <c r="CR225" s="497">
        <f t="shared" si="30"/>
        <v>0</v>
      </c>
    </row>
    <row r="226" spans="1:96" ht="15.75">
      <c r="A226" s="48" t="s">
        <v>641</v>
      </c>
      <c r="B226" s="446" t="s">
        <v>308</v>
      </c>
      <c r="C226" s="191">
        <v>3577271</v>
      </c>
      <c r="D226" s="194">
        <v>2703823</v>
      </c>
      <c r="E226" s="191"/>
      <c r="F226" s="191"/>
      <c r="G226" s="191"/>
      <c r="H226" s="191">
        <v>2703823</v>
      </c>
      <c r="I226" s="191"/>
      <c r="J226" s="191"/>
      <c r="K226" s="191"/>
      <c r="L226" s="191"/>
      <c r="M226" s="191">
        <v>854</v>
      </c>
      <c r="N226" s="292">
        <v>873448</v>
      </c>
      <c r="O226" s="191"/>
      <c r="P226" s="191"/>
      <c r="Q226" s="191"/>
      <c r="R226" s="191"/>
      <c r="S226" s="191"/>
      <c r="T226" s="191"/>
      <c r="U226" s="191"/>
      <c r="V226" s="194"/>
      <c r="W226" s="191"/>
      <c r="X226" s="191"/>
      <c r="Y226" s="191"/>
      <c r="Z226" s="191"/>
      <c r="AA226" s="191"/>
      <c r="AB226" s="191"/>
      <c r="AC226" s="387"/>
      <c r="AD226" s="191"/>
      <c r="AE226" s="191"/>
      <c r="AF226" s="416"/>
      <c r="AJ226" s="416" t="s">
        <v>640</v>
      </c>
      <c r="AK226" s="416" t="s">
        <v>308</v>
      </c>
      <c r="AL226" s="486">
        <v>4133050</v>
      </c>
      <c r="AM226" s="486">
        <v>3127503</v>
      </c>
      <c r="AN226" s="486"/>
      <c r="AO226" s="486"/>
      <c r="AP226" s="486"/>
      <c r="AQ226" s="486">
        <v>3127503</v>
      </c>
      <c r="AR226" s="486"/>
      <c r="AS226" s="486"/>
      <c r="AT226" s="486"/>
      <c r="AU226" s="486"/>
      <c r="AV226" s="486">
        <v>5100</v>
      </c>
      <c r="AW226" s="486">
        <v>1005547</v>
      </c>
      <c r="AX226" s="486"/>
      <c r="AY226" s="486"/>
      <c r="AZ226" s="486"/>
      <c r="BA226" s="486"/>
      <c r="BB226" s="486"/>
      <c r="BC226" s="486"/>
      <c r="BD226" s="486"/>
      <c r="BE226" s="486"/>
      <c r="BF226" s="486"/>
      <c r="BG226" s="486"/>
      <c r="BH226" s="486"/>
      <c r="BI226" s="486"/>
      <c r="BJ226" s="486"/>
      <c r="BK226" s="486"/>
      <c r="BL226" s="486"/>
      <c r="BM226" s="486"/>
      <c r="BN226" s="447"/>
      <c r="BP226" s="497">
        <f t="shared" si="2"/>
        <v>-555779</v>
      </c>
      <c r="BQ226" s="497">
        <f t="shared" si="3"/>
        <v>-423680</v>
      </c>
      <c r="BR226" s="497">
        <f t="shared" si="4"/>
        <v>0</v>
      </c>
      <c r="BS226" s="497">
        <f t="shared" si="5"/>
        <v>0</v>
      </c>
      <c r="BT226" s="497">
        <f t="shared" si="6"/>
        <v>0</v>
      </c>
      <c r="BU226" s="497">
        <f t="shared" si="7"/>
        <v>-423680</v>
      </c>
      <c r="BV226" s="497">
        <f t="shared" si="8"/>
        <v>0</v>
      </c>
      <c r="BW226" s="497">
        <f t="shared" si="9"/>
        <v>0</v>
      </c>
      <c r="BX226" s="497">
        <f t="shared" si="10"/>
        <v>0</v>
      </c>
      <c r="BY226" s="497">
        <f t="shared" si="11"/>
        <v>0</v>
      </c>
      <c r="BZ226" s="497">
        <f t="shared" si="12"/>
        <v>-4246</v>
      </c>
      <c r="CA226" s="497">
        <f t="shared" si="13"/>
        <v>-132099</v>
      </c>
      <c r="CB226" s="497">
        <f t="shared" si="14"/>
        <v>0</v>
      </c>
      <c r="CC226" s="497">
        <f t="shared" si="15"/>
        <v>0</v>
      </c>
      <c r="CD226" s="497">
        <f t="shared" si="16"/>
        <v>0</v>
      </c>
      <c r="CE226" s="497">
        <f t="shared" si="17"/>
        <v>0</v>
      </c>
      <c r="CF226" s="497">
        <f t="shared" si="18"/>
        <v>0</v>
      </c>
      <c r="CG226" s="497">
        <f t="shared" si="19"/>
        <v>0</v>
      </c>
      <c r="CH226" s="497">
        <f t="shared" si="20"/>
        <v>0</v>
      </c>
      <c r="CI226" s="497">
        <f t="shared" si="21"/>
        <v>0</v>
      </c>
      <c r="CJ226" s="497">
        <f t="shared" si="22"/>
        <v>0</v>
      </c>
      <c r="CK226" s="497">
        <f t="shared" si="23"/>
        <v>0</v>
      </c>
      <c r="CL226" s="497">
        <f t="shared" si="24"/>
        <v>0</v>
      </c>
      <c r="CM226" s="497">
        <f t="shared" si="25"/>
        <v>0</v>
      </c>
      <c r="CN226" s="497">
        <f t="shared" si="26"/>
        <v>0</v>
      </c>
      <c r="CO226" s="497">
        <f t="shared" si="27"/>
        <v>0</v>
      </c>
      <c r="CP226" s="497">
        <f t="shared" si="28"/>
        <v>0</v>
      </c>
      <c r="CQ226" s="497">
        <f t="shared" si="29"/>
        <v>0</v>
      </c>
      <c r="CR226" s="497">
        <f t="shared" si="30"/>
        <v>0</v>
      </c>
    </row>
    <row r="227" spans="1:96" ht="15.75">
      <c r="A227" s="48" t="s">
        <v>642</v>
      </c>
      <c r="B227" s="446" t="s">
        <v>489</v>
      </c>
      <c r="C227" s="191">
        <v>1894976</v>
      </c>
      <c r="D227" s="194">
        <v>1894976</v>
      </c>
      <c r="E227" s="191">
        <v>1894976</v>
      </c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4"/>
      <c r="W227" s="191"/>
      <c r="X227" s="191"/>
      <c r="Y227" s="191"/>
      <c r="Z227" s="191"/>
      <c r="AA227" s="191"/>
      <c r="AB227" s="191"/>
      <c r="AC227" s="387"/>
      <c r="AD227" s="191"/>
      <c r="AE227" s="191"/>
      <c r="AF227" s="416"/>
      <c r="AJ227" s="416" t="s">
        <v>641</v>
      </c>
      <c r="AK227" s="416" t="s">
        <v>489</v>
      </c>
      <c r="AL227" s="486">
        <v>1687900</v>
      </c>
      <c r="AM227" s="486">
        <v>1687900</v>
      </c>
      <c r="AN227" s="486">
        <v>1687900</v>
      </c>
      <c r="AO227" s="486"/>
      <c r="AP227" s="486"/>
      <c r="AQ227" s="486"/>
      <c r="AR227" s="486"/>
      <c r="AS227" s="486"/>
      <c r="AT227" s="486"/>
      <c r="AU227" s="486"/>
      <c r="AV227" s="486"/>
      <c r="AW227" s="486"/>
      <c r="AX227" s="486"/>
      <c r="AY227" s="486"/>
      <c r="AZ227" s="486"/>
      <c r="BA227" s="486"/>
      <c r="BB227" s="486"/>
      <c r="BC227" s="486"/>
      <c r="BD227" s="486"/>
      <c r="BE227" s="486"/>
      <c r="BF227" s="486"/>
      <c r="BG227" s="486"/>
      <c r="BH227" s="486"/>
      <c r="BI227" s="486"/>
      <c r="BJ227" s="486"/>
      <c r="BK227" s="486"/>
      <c r="BL227" s="486"/>
      <c r="BM227" s="486"/>
      <c r="BN227" s="447"/>
      <c r="BP227" s="497">
        <f t="shared" si="2"/>
        <v>207076</v>
      </c>
      <c r="BQ227" s="497">
        <f t="shared" si="3"/>
        <v>207076</v>
      </c>
      <c r="BR227" s="497">
        <f t="shared" si="4"/>
        <v>207076</v>
      </c>
      <c r="BS227" s="497">
        <f t="shared" si="5"/>
        <v>0</v>
      </c>
      <c r="BT227" s="497">
        <f t="shared" si="6"/>
        <v>0</v>
      </c>
      <c r="BU227" s="497">
        <f t="shared" si="7"/>
        <v>0</v>
      </c>
      <c r="BV227" s="497">
        <f t="shared" si="8"/>
        <v>0</v>
      </c>
      <c r="BW227" s="497">
        <f t="shared" si="9"/>
        <v>0</v>
      </c>
      <c r="BX227" s="497">
        <f t="shared" si="10"/>
        <v>0</v>
      </c>
      <c r="BY227" s="497">
        <f t="shared" si="11"/>
        <v>0</v>
      </c>
      <c r="BZ227" s="497">
        <f t="shared" si="12"/>
        <v>0</v>
      </c>
      <c r="CA227" s="497">
        <f t="shared" si="13"/>
        <v>0</v>
      </c>
      <c r="CB227" s="497">
        <f t="shared" si="14"/>
        <v>0</v>
      </c>
      <c r="CC227" s="497">
        <f t="shared" si="15"/>
        <v>0</v>
      </c>
      <c r="CD227" s="497">
        <f t="shared" si="16"/>
        <v>0</v>
      </c>
      <c r="CE227" s="497">
        <f t="shared" si="17"/>
        <v>0</v>
      </c>
      <c r="CF227" s="497">
        <f t="shared" si="18"/>
        <v>0</v>
      </c>
      <c r="CG227" s="497">
        <f t="shared" si="19"/>
        <v>0</v>
      </c>
      <c r="CH227" s="497">
        <f t="shared" si="20"/>
        <v>0</v>
      </c>
      <c r="CI227" s="497">
        <f t="shared" si="21"/>
        <v>0</v>
      </c>
      <c r="CJ227" s="497">
        <f t="shared" si="22"/>
        <v>0</v>
      </c>
      <c r="CK227" s="497">
        <f t="shared" si="23"/>
        <v>0</v>
      </c>
      <c r="CL227" s="497">
        <f t="shared" si="24"/>
        <v>0</v>
      </c>
      <c r="CM227" s="497">
        <f t="shared" si="25"/>
        <v>0</v>
      </c>
      <c r="CN227" s="497">
        <f t="shared" si="26"/>
        <v>0</v>
      </c>
      <c r="CO227" s="497">
        <f t="shared" si="27"/>
        <v>0</v>
      </c>
      <c r="CP227" s="497">
        <f t="shared" si="28"/>
        <v>0</v>
      </c>
      <c r="CQ227" s="497">
        <f t="shared" si="29"/>
        <v>0</v>
      </c>
      <c r="CR227" s="497">
        <f t="shared" si="30"/>
        <v>0</v>
      </c>
    </row>
    <row r="228" spans="1:96" ht="15.75">
      <c r="A228" s="48" t="s">
        <v>643</v>
      </c>
      <c r="B228" s="446" t="s">
        <v>490</v>
      </c>
      <c r="C228" s="191">
        <v>1295874</v>
      </c>
      <c r="D228" s="194"/>
      <c r="E228" s="191"/>
      <c r="F228" s="191"/>
      <c r="G228" s="191"/>
      <c r="H228" s="191"/>
      <c r="I228" s="191"/>
      <c r="J228" s="191"/>
      <c r="K228" s="191"/>
      <c r="L228" s="191"/>
      <c r="M228" s="191">
        <v>1410.63</v>
      </c>
      <c r="N228" s="191">
        <v>1295874</v>
      </c>
      <c r="O228" s="191"/>
      <c r="P228" s="191"/>
      <c r="Q228" s="191"/>
      <c r="R228" s="191"/>
      <c r="S228" s="191"/>
      <c r="T228" s="191"/>
      <c r="U228" s="191"/>
      <c r="V228" s="194"/>
      <c r="W228" s="191"/>
      <c r="X228" s="191"/>
      <c r="Y228" s="191"/>
      <c r="Z228" s="191"/>
      <c r="AA228" s="191"/>
      <c r="AB228" s="191"/>
      <c r="AC228" s="387"/>
      <c r="AD228" s="191"/>
      <c r="AE228" s="191"/>
      <c r="AF228" s="416"/>
      <c r="AJ228" s="416" t="s">
        <v>642</v>
      </c>
      <c r="AK228" s="416" t="s">
        <v>490</v>
      </c>
      <c r="AL228" s="486">
        <v>1259849</v>
      </c>
      <c r="AM228" s="486"/>
      <c r="AN228" s="486"/>
      <c r="AO228" s="486"/>
      <c r="AP228" s="486"/>
      <c r="AQ228" s="486"/>
      <c r="AR228" s="486"/>
      <c r="AS228" s="486"/>
      <c r="AT228" s="486"/>
      <c r="AU228" s="486"/>
      <c r="AV228" s="486">
        <v>1410.63</v>
      </c>
      <c r="AW228" s="486">
        <v>1259849</v>
      </c>
      <c r="AX228" s="486"/>
      <c r="AY228" s="486"/>
      <c r="AZ228" s="486"/>
      <c r="BA228" s="486"/>
      <c r="BB228" s="486"/>
      <c r="BC228" s="486"/>
      <c r="BD228" s="486"/>
      <c r="BE228" s="486"/>
      <c r="BF228" s="486"/>
      <c r="BG228" s="486"/>
      <c r="BH228" s="486"/>
      <c r="BI228" s="486"/>
      <c r="BJ228" s="486"/>
      <c r="BK228" s="486"/>
      <c r="BL228" s="486"/>
      <c r="BM228" s="486"/>
      <c r="BN228" s="447"/>
      <c r="BP228" s="497">
        <f t="shared" si="2"/>
        <v>36025</v>
      </c>
      <c r="BQ228" s="497">
        <f t="shared" si="3"/>
        <v>0</v>
      </c>
      <c r="BR228" s="497">
        <f t="shared" si="4"/>
        <v>0</v>
      </c>
      <c r="BS228" s="497">
        <f t="shared" si="5"/>
        <v>0</v>
      </c>
      <c r="BT228" s="497">
        <f t="shared" si="6"/>
        <v>0</v>
      </c>
      <c r="BU228" s="497">
        <f t="shared" si="7"/>
        <v>0</v>
      </c>
      <c r="BV228" s="497">
        <f t="shared" si="8"/>
        <v>0</v>
      </c>
      <c r="BW228" s="497">
        <f t="shared" si="9"/>
        <v>0</v>
      </c>
      <c r="BX228" s="497">
        <f t="shared" si="10"/>
        <v>0</v>
      </c>
      <c r="BY228" s="497">
        <f t="shared" si="11"/>
        <v>0</v>
      </c>
      <c r="BZ228" s="497">
        <f t="shared" si="12"/>
        <v>0</v>
      </c>
      <c r="CA228" s="497">
        <f t="shared" si="13"/>
        <v>36025</v>
      </c>
      <c r="CB228" s="497">
        <f t="shared" si="14"/>
        <v>0</v>
      </c>
      <c r="CC228" s="497">
        <f t="shared" si="15"/>
        <v>0</v>
      </c>
      <c r="CD228" s="497">
        <f t="shared" si="16"/>
        <v>0</v>
      </c>
      <c r="CE228" s="497">
        <f t="shared" si="17"/>
        <v>0</v>
      </c>
      <c r="CF228" s="497">
        <f t="shared" si="18"/>
        <v>0</v>
      </c>
      <c r="CG228" s="497">
        <f t="shared" si="19"/>
        <v>0</v>
      </c>
      <c r="CH228" s="497">
        <f t="shared" si="20"/>
        <v>0</v>
      </c>
      <c r="CI228" s="497">
        <f t="shared" si="21"/>
        <v>0</v>
      </c>
      <c r="CJ228" s="497">
        <f t="shared" si="22"/>
        <v>0</v>
      </c>
      <c r="CK228" s="497">
        <f t="shared" si="23"/>
        <v>0</v>
      </c>
      <c r="CL228" s="497">
        <f t="shared" si="24"/>
        <v>0</v>
      </c>
      <c r="CM228" s="497">
        <f t="shared" si="25"/>
        <v>0</v>
      </c>
      <c r="CN228" s="497">
        <f t="shared" si="26"/>
        <v>0</v>
      </c>
      <c r="CO228" s="497">
        <f t="shared" si="27"/>
        <v>0</v>
      </c>
      <c r="CP228" s="497">
        <f t="shared" si="28"/>
        <v>0</v>
      </c>
      <c r="CQ228" s="497">
        <f t="shared" si="29"/>
        <v>0</v>
      </c>
      <c r="CR228" s="497">
        <f t="shared" si="30"/>
        <v>0</v>
      </c>
    </row>
    <row r="229" spans="1:96" ht="15.75">
      <c r="A229" s="48" t="s">
        <v>644</v>
      </c>
      <c r="B229" s="446" t="s">
        <v>491</v>
      </c>
      <c r="C229" s="191">
        <v>1602104</v>
      </c>
      <c r="D229" s="194"/>
      <c r="E229" s="191"/>
      <c r="F229" s="191"/>
      <c r="G229" s="191"/>
      <c r="H229" s="191"/>
      <c r="I229" s="191"/>
      <c r="J229" s="191"/>
      <c r="K229" s="191"/>
      <c r="L229" s="191"/>
      <c r="M229" s="191">
        <v>1412.32</v>
      </c>
      <c r="N229" s="191">
        <v>1602104</v>
      </c>
      <c r="O229" s="191"/>
      <c r="P229" s="191"/>
      <c r="Q229" s="191"/>
      <c r="R229" s="191"/>
      <c r="S229" s="191"/>
      <c r="T229" s="191"/>
      <c r="U229" s="191"/>
      <c r="V229" s="194"/>
      <c r="W229" s="191"/>
      <c r="X229" s="191"/>
      <c r="Y229" s="191"/>
      <c r="Z229" s="191"/>
      <c r="AA229" s="191"/>
      <c r="AB229" s="191"/>
      <c r="AC229" s="387"/>
      <c r="AD229" s="191"/>
      <c r="AE229" s="191"/>
      <c r="AF229" s="416"/>
      <c r="AJ229" s="416" t="s">
        <v>643</v>
      </c>
      <c r="AK229" s="416" t="s">
        <v>491</v>
      </c>
      <c r="AL229" s="486">
        <v>1840996</v>
      </c>
      <c r="AM229" s="486"/>
      <c r="AN229" s="486"/>
      <c r="AO229" s="486"/>
      <c r="AP229" s="486"/>
      <c r="AQ229" s="486"/>
      <c r="AR229" s="486"/>
      <c r="AS229" s="486"/>
      <c r="AT229" s="486"/>
      <c r="AU229" s="486"/>
      <c r="AV229" s="486">
        <v>1412.32</v>
      </c>
      <c r="AW229" s="486">
        <v>1840996</v>
      </c>
      <c r="AX229" s="486"/>
      <c r="AY229" s="486"/>
      <c r="AZ229" s="486"/>
      <c r="BA229" s="486"/>
      <c r="BB229" s="486"/>
      <c r="BC229" s="486"/>
      <c r="BD229" s="486"/>
      <c r="BE229" s="486"/>
      <c r="BF229" s="486"/>
      <c r="BG229" s="486"/>
      <c r="BH229" s="486"/>
      <c r="BI229" s="486"/>
      <c r="BJ229" s="486"/>
      <c r="BK229" s="486"/>
      <c r="BL229" s="486"/>
      <c r="BM229" s="486"/>
      <c r="BN229" s="447"/>
      <c r="BP229" s="497">
        <f t="shared" si="2"/>
        <v>-238892</v>
      </c>
      <c r="BQ229" s="497">
        <f t="shared" si="3"/>
        <v>0</v>
      </c>
      <c r="BR229" s="497">
        <f t="shared" si="4"/>
        <v>0</v>
      </c>
      <c r="BS229" s="497">
        <f t="shared" si="5"/>
        <v>0</v>
      </c>
      <c r="BT229" s="497">
        <f t="shared" si="6"/>
        <v>0</v>
      </c>
      <c r="BU229" s="497">
        <f t="shared" si="7"/>
        <v>0</v>
      </c>
      <c r="BV229" s="497">
        <f t="shared" si="8"/>
        <v>0</v>
      </c>
      <c r="BW229" s="497">
        <f t="shared" si="9"/>
        <v>0</v>
      </c>
      <c r="BX229" s="497">
        <f t="shared" si="10"/>
        <v>0</v>
      </c>
      <c r="BY229" s="497">
        <f t="shared" si="11"/>
        <v>0</v>
      </c>
      <c r="BZ229" s="497">
        <f t="shared" si="12"/>
        <v>0</v>
      </c>
      <c r="CA229" s="497">
        <f t="shared" si="13"/>
        <v>-238892</v>
      </c>
      <c r="CB229" s="497">
        <f t="shared" si="14"/>
        <v>0</v>
      </c>
      <c r="CC229" s="497">
        <f t="shared" si="15"/>
        <v>0</v>
      </c>
      <c r="CD229" s="497">
        <f t="shared" si="16"/>
        <v>0</v>
      </c>
      <c r="CE229" s="497">
        <f t="shared" si="17"/>
        <v>0</v>
      </c>
      <c r="CF229" s="497">
        <f t="shared" si="18"/>
        <v>0</v>
      </c>
      <c r="CG229" s="497">
        <f t="shared" si="19"/>
        <v>0</v>
      </c>
      <c r="CH229" s="497">
        <f t="shared" si="20"/>
        <v>0</v>
      </c>
      <c r="CI229" s="497">
        <f t="shared" si="21"/>
        <v>0</v>
      </c>
      <c r="CJ229" s="497">
        <f t="shared" si="22"/>
        <v>0</v>
      </c>
      <c r="CK229" s="497">
        <f t="shared" si="23"/>
        <v>0</v>
      </c>
      <c r="CL229" s="497">
        <f t="shared" si="24"/>
        <v>0</v>
      </c>
      <c r="CM229" s="497">
        <f t="shared" si="25"/>
        <v>0</v>
      </c>
      <c r="CN229" s="497">
        <f t="shared" si="26"/>
        <v>0</v>
      </c>
      <c r="CO229" s="497">
        <f t="shared" si="27"/>
        <v>0</v>
      </c>
      <c r="CP229" s="497">
        <f t="shared" si="28"/>
        <v>0</v>
      </c>
      <c r="CQ229" s="497">
        <f t="shared" si="29"/>
        <v>0</v>
      </c>
      <c r="CR229" s="497">
        <f t="shared" si="30"/>
        <v>0</v>
      </c>
    </row>
    <row r="230" spans="1:96" ht="15.75">
      <c r="A230" s="48" t="s">
        <v>645</v>
      </c>
      <c r="B230" s="446" t="s">
        <v>309</v>
      </c>
      <c r="C230" s="191">
        <v>1169223</v>
      </c>
      <c r="D230" s="194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>
        <v>1651.8</v>
      </c>
      <c r="R230" s="191">
        <v>1169223</v>
      </c>
      <c r="S230" s="191"/>
      <c r="T230" s="191"/>
      <c r="U230" s="191"/>
      <c r="V230" s="194"/>
      <c r="W230" s="191"/>
      <c r="X230" s="191"/>
      <c r="Y230" s="191"/>
      <c r="Z230" s="191"/>
      <c r="AA230" s="191"/>
      <c r="AB230" s="191"/>
      <c r="AC230" s="387"/>
      <c r="AD230" s="191"/>
      <c r="AE230" s="191"/>
      <c r="AF230" s="416"/>
      <c r="AJ230" s="416" t="s">
        <v>644</v>
      </c>
      <c r="AK230" s="416" t="s">
        <v>309</v>
      </c>
      <c r="AL230" s="486">
        <v>1169046</v>
      </c>
      <c r="AM230" s="486"/>
      <c r="AN230" s="486"/>
      <c r="AO230" s="486"/>
      <c r="AP230" s="486"/>
      <c r="AQ230" s="486"/>
      <c r="AR230" s="486"/>
      <c r="AS230" s="486"/>
      <c r="AT230" s="486"/>
      <c r="AU230" s="486"/>
      <c r="AV230" s="486"/>
      <c r="AW230" s="486"/>
      <c r="AX230" s="486"/>
      <c r="AY230" s="486"/>
      <c r="AZ230" s="486">
        <v>1651.8</v>
      </c>
      <c r="BA230" s="486">
        <v>1169046</v>
      </c>
      <c r="BB230" s="486"/>
      <c r="BC230" s="486"/>
      <c r="BD230" s="486"/>
      <c r="BE230" s="486"/>
      <c r="BF230" s="486"/>
      <c r="BG230" s="486"/>
      <c r="BH230" s="486"/>
      <c r="BI230" s="486"/>
      <c r="BJ230" s="486"/>
      <c r="BK230" s="486"/>
      <c r="BL230" s="486"/>
      <c r="BM230" s="486"/>
      <c r="BN230" s="447"/>
      <c r="BP230" s="497">
        <f t="shared" si="2"/>
        <v>177</v>
      </c>
      <c r="BQ230" s="497">
        <f t="shared" si="3"/>
        <v>0</v>
      </c>
      <c r="BR230" s="497">
        <f t="shared" si="4"/>
        <v>0</v>
      </c>
      <c r="BS230" s="497">
        <f t="shared" si="5"/>
        <v>0</v>
      </c>
      <c r="BT230" s="497">
        <f t="shared" si="6"/>
        <v>0</v>
      </c>
      <c r="BU230" s="497">
        <f t="shared" si="7"/>
        <v>0</v>
      </c>
      <c r="BV230" s="497">
        <f t="shared" si="8"/>
        <v>0</v>
      </c>
      <c r="BW230" s="497">
        <f t="shared" si="9"/>
        <v>0</v>
      </c>
      <c r="BX230" s="497">
        <f t="shared" si="10"/>
        <v>0</v>
      </c>
      <c r="BY230" s="497">
        <f t="shared" si="11"/>
        <v>0</v>
      </c>
      <c r="BZ230" s="497">
        <f t="shared" si="12"/>
        <v>0</v>
      </c>
      <c r="CA230" s="497">
        <f t="shared" si="13"/>
        <v>0</v>
      </c>
      <c r="CB230" s="497">
        <f t="shared" si="14"/>
        <v>0</v>
      </c>
      <c r="CC230" s="497">
        <f t="shared" si="15"/>
        <v>0</v>
      </c>
      <c r="CD230" s="497">
        <f t="shared" si="16"/>
        <v>0</v>
      </c>
      <c r="CE230" s="497">
        <f t="shared" si="17"/>
        <v>177</v>
      </c>
      <c r="CF230" s="497">
        <f t="shared" si="18"/>
        <v>0</v>
      </c>
      <c r="CG230" s="497">
        <f t="shared" si="19"/>
        <v>0</v>
      </c>
      <c r="CH230" s="497">
        <f t="shared" si="20"/>
        <v>0</v>
      </c>
      <c r="CI230" s="497">
        <f t="shared" si="21"/>
        <v>0</v>
      </c>
      <c r="CJ230" s="497">
        <f t="shared" si="22"/>
        <v>0</v>
      </c>
      <c r="CK230" s="497">
        <f t="shared" si="23"/>
        <v>0</v>
      </c>
      <c r="CL230" s="497">
        <f t="shared" si="24"/>
        <v>0</v>
      </c>
      <c r="CM230" s="497">
        <f t="shared" si="25"/>
        <v>0</v>
      </c>
      <c r="CN230" s="497">
        <f t="shared" si="26"/>
        <v>0</v>
      </c>
      <c r="CO230" s="497">
        <f t="shared" si="27"/>
        <v>0</v>
      </c>
      <c r="CP230" s="497">
        <f t="shared" si="28"/>
        <v>0</v>
      </c>
      <c r="CQ230" s="497">
        <f t="shared" si="29"/>
        <v>0</v>
      </c>
      <c r="CR230" s="497">
        <f t="shared" si="30"/>
        <v>0</v>
      </c>
    </row>
    <row r="231" spans="1:96" ht="15.75">
      <c r="A231" s="48" t="s">
        <v>1034</v>
      </c>
      <c r="B231" s="446" t="s">
        <v>310</v>
      </c>
      <c r="C231" s="191">
        <v>3355297</v>
      </c>
      <c r="D231" s="194">
        <v>1623610</v>
      </c>
      <c r="E231" s="191">
        <v>1623610</v>
      </c>
      <c r="F231" s="191"/>
      <c r="G231" s="191"/>
      <c r="H231" s="191"/>
      <c r="I231" s="191"/>
      <c r="J231" s="191"/>
      <c r="K231" s="191"/>
      <c r="L231" s="191"/>
      <c r="M231" s="191">
        <v>1450</v>
      </c>
      <c r="N231" s="191">
        <v>1731687</v>
      </c>
      <c r="O231" s="191"/>
      <c r="P231" s="191"/>
      <c r="Q231" s="191"/>
      <c r="R231" s="191"/>
      <c r="S231" s="191"/>
      <c r="T231" s="191"/>
      <c r="U231" s="191"/>
      <c r="V231" s="194"/>
      <c r="W231" s="191"/>
      <c r="X231" s="191"/>
      <c r="Y231" s="191"/>
      <c r="Z231" s="191"/>
      <c r="AA231" s="191"/>
      <c r="AB231" s="191"/>
      <c r="AC231" s="387"/>
      <c r="AD231" s="191"/>
      <c r="AE231" s="191"/>
      <c r="AF231" s="416"/>
      <c r="AJ231" s="416" t="s">
        <v>645</v>
      </c>
      <c r="AK231" s="416" t="s">
        <v>310</v>
      </c>
      <c r="AL231" s="486">
        <v>3190384</v>
      </c>
      <c r="AM231" s="486">
        <v>1458697</v>
      </c>
      <c r="AN231" s="486">
        <v>1458697</v>
      </c>
      <c r="AO231" s="486"/>
      <c r="AP231" s="486"/>
      <c r="AQ231" s="486"/>
      <c r="AR231" s="486"/>
      <c r="AS231" s="486"/>
      <c r="AT231" s="486"/>
      <c r="AU231" s="486"/>
      <c r="AV231" s="486">
        <v>1450</v>
      </c>
      <c r="AW231" s="486">
        <v>1731687</v>
      </c>
      <c r="AX231" s="486"/>
      <c r="AY231" s="486"/>
      <c r="AZ231" s="486"/>
      <c r="BA231" s="486"/>
      <c r="BB231" s="486"/>
      <c r="BC231" s="486"/>
      <c r="BD231" s="486"/>
      <c r="BE231" s="486"/>
      <c r="BF231" s="486"/>
      <c r="BG231" s="486"/>
      <c r="BH231" s="486"/>
      <c r="BI231" s="486"/>
      <c r="BJ231" s="486"/>
      <c r="BK231" s="486"/>
      <c r="BL231" s="486"/>
      <c r="BM231" s="486"/>
      <c r="BN231" s="447"/>
      <c r="BP231" s="497">
        <f t="shared" si="2"/>
        <v>164913</v>
      </c>
      <c r="BQ231" s="497">
        <f t="shared" si="3"/>
        <v>164913</v>
      </c>
      <c r="BR231" s="497">
        <f t="shared" si="4"/>
        <v>164913</v>
      </c>
      <c r="BS231" s="497">
        <f t="shared" si="5"/>
        <v>0</v>
      </c>
      <c r="BT231" s="497">
        <f t="shared" si="6"/>
        <v>0</v>
      </c>
      <c r="BU231" s="497">
        <f t="shared" si="7"/>
        <v>0</v>
      </c>
      <c r="BV231" s="497">
        <f t="shared" si="8"/>
        <v>0</v>
      </c>
      <c r="BW231" s="497">
        <f t="shared" si="9"/>
        <v>0</v>
      </c>
      <c r="BX231" s="497">
        <f t="shared" si="10"/>
        <v>0</v>
      </c>
      <c r="BY231" s="497">
        <f t="shared" si="11"/>
        <v>0</v>
      </c>
      <c r="BZ231" s="497">
        <f t="shared" si="12"/>
        <v>0</v>
      </c>
      <c r="CA231" s="497">
        <f t="shared" si="13"/>
        <v>0</v>
      </c>
      <c r="CB231" s="497">
        <f t="shared" si="14"/>
        <v>0</v>
      </c>
      <c r="CC231" s="497">
        <f t="shared" si="15"/>
        <v>0</v>
      </c>
      <c r="CD231" s="497">
        <f t="shared" si="16"/>
        <v>0</v>
      </c>
      <c r="CE231" s="497">
        <f t="shared" si="17"/>
        <v>0</v>
      </c>
      <c r="CF231" s="497">
        <f t="shared" si="18"/>
        <v>0</v>
      </c>
      <c r="CG231" s="497">
        <f t="shared" si="19"/>
        <v>0</v>
      </c>
      <c r="CH231" s="497">
        <f t="shared" si="20"/>
        <v>0</v>
      </c>
      <c r="CI231" s="497">
        <f t="shared" si="21"/>
        <v>0</v>
      </c>
      <c r="CJ231" s="497">
        <f t="shared" si="22"/>
        <v>0</v>
      </c>
      <c r="CK231" s="497">
        <f t="shared" si="23"/>
        <v>0</v>
      </c>
      <c r="CL231" s="497">
        <f t="shared" si="24"/>
        <v>0</v>
      </c>
      <c r="CM231" s="497">
        <f t="shared" si="25"/>
        <v>0</v>
      </c>
      <c r="CN231" s="497">
        <f t="shared" si="26"/>
        <v>0</v>
      </c>
      <c r="CO231" s="497">
        <f t="shared" si="27"/>
        <v>0</v>
      </c>
      <c r="CP231" s="497">
        <f t="shared" si="28"/>
        <v>0</v>
      </c>
      <c r="CQ231" s="497">
        <f t="shared" si="29"/>
        <v>0</v>
      </c>
      <c r="CR231" s="497">
        <f t="shared" si="30"/>
        <v>0</v>
      </c>
    </row>
    <row r="232" spans="1:96" ht="15.75">
      <c r="A232" s="48" t="s">
        <v>646</v>
      </c>
      <c r="B232" s="446" t="s">
        <v>492</v>
      </c>
      <c r="C232" s="191">
        <v>2508931</v>
      </c>
      <c r="D232" s="194"/>
      <c r="E232" s="191"/>
      <c r="F232" s="191"/>
      <c r="G232" s="191"/>
      <c r="H232" s="191"/>
      <c r="I232" s="191"/>
      <c r="J232" s="191"/>
      <c r="K232" s="417"/>
      <c r="L232" s="191"/>
      <c r="M232" s="191">
        <v>1833</v>
      </c>
      <c r="N232" s="191">
        <v>2508931</v>
      </c>
      <c r="O232" s="191"/>
      <c r="P232" s="191"/>
      <c r="Q232" s="191"/>
      <c r="R232" s="191"/>
      <c r="S232" s="191"/>
      <c r="T232" s="191"/>
      <c r="U232" s="191"/>
      <c r="V232" s="194"/>
      <c r="W232" s="191"/>
      <c r="X232" s="191"/>
      <c r="Y232" s="191"/>
      <c r="Z232" s="191"/>
      <c r="AA232" s="191"/>
      <c r="AB232" s="191"/>
      <c r="AC232" s="387"/>
      <c r="AD232" s="191"/>
      <c r="AE232" s="191"/>
      <c r="AF232" s="416"/>
      <c r="AJ232" s="416" t="s">
        <v>646</v>
      </c>
      <c r="AK232" s="416" t="s">
        <v>492</v>
      </c>
      <c r="AL232" s="486">
        <v>2116845</v>
      </c>
      <c r="AM232" s="486"/>
      <c r="AN232" s="486"/>
      <c r="AO232" s="486"/>
      <c r="AP232" s="486"/>
      <c r="AQ232" s="486"/>
      <c r="AR232" s="486"/>
      <c r="AS232" s="486"/>
      <c r="AT232" s="486"/>
      <c r="AU232" s="486"/>
      <c r="AV232" s="486">
        <v>1833</v>
      </c>
      <c r="AW232" s="486">
        <v>2116845</v>
      </c>
      <c r="AX232" s="486"/>
      <c r="AY232" s="486"/>
      <c r="AZ232" s="486"/>
      <c r="BA232" s="486"/>
      <c r="BB232" s="486"/>
      <c r="BC232" s="486"/>
      <c r="BD232" s="486"/>
      <c r="BE232" s="486"/>
      <c r="BF232" s="486"/>
      <c r="BG232" s="486"/>
      <c r="BH232" s="486"/>
      <c r="BI232" s="486"/>
      <c r="BJ232" s="486"/>
      <c r="BK232" s="486"/>
      <c r="BL232" s="486"/>
      <c r="BM232" s="486"/>
      <c r="BN232" s="447"/>
      <c r="BP232" s="497">
        <f t="shared" si="2"/>
        <v>392086</v>
      </c>
      <c r="BQ232" s="497">
        <f t="shared" si="3"/>
        <v>0</v>
      </c>
      <c r="BR232" s="497">
        <f t="shared" si="4"/>
        <v>0</v>
      </c>
      <c r="BS232" s="497">
        <f t="shared" si="5"/>
        <v>0</v>
      </c>
      <c r="BT232" s="497">
        <f t="shared" si="6"/>
        <v>0</v>
      </c>
      <c r="BU232" s="497">
        <f t="shared" si="7"/>
        <v>0</v>
      </c>
      <c r="BV232" s="497">
        <f t="shared" si="8"/>
        <v>0</v>
      </c>
      <c r="BW232" s="497">
        <f t="shared" si="9"/>
        <v>0</v>
      </c>
      <c r="BX232" s="497">
        <f t="shared" si="10"/>
        <v>0</v>
      </c>
      <c r="BY232" s="497">
        <f t="shared" si="11"/>
        <v>0</v>
      </c>
      <c r="BZ232" s="497">
        <f t="shared" si="12"/>
        <v>0</v>
      </c>
      <c r="CA232" s="497">
        <f t="shared" si="13"/>
        <v>392086</v>
      </c>
      <c r="CB232" s="497">
        <f t="shared" si="14"/>
        <v>0</v>
      </c>
      <c r="CC232" s="497">
        <f t="shared" si="15"/>
        <v>0</v>
      </c>
      <c r="CD232" s="497">
        <f t="shared" si="16"/>
        <v>0</v>
      </c>
      <c r="CE232" s="497">
        <f t="shared" si="17"/>
        <v>0</v>
      </c>
      <c r="CF232" s="497">
        <f t="shared" si="18"/>
        <v>0</v>
      </c>
      <c r="CG232" s="497">
        <f t="shared" si="19"/>
        <v>0</v>
      </c>
      <c r="CH232" s="497">
        <f t="shared" si="20"/>
        <v>0</v>
      </c>
      <c r="CI232" s="497">
        <f t="shared" si="21"/>
        <v>0</v>
      </c>
      <c r="CJ232" s="497">
        <f t="shared" si="22"/>
        <v>0</v>
      </c>
      <c r="CK232" s="497">
        <f t="shared" si="23"/>
        <v>0</v>
      </c>
      <c r="CL232" s="497">
        <f t="shared" si="24"/>
        <v>0</v>
      </c>
      <c r="CM232" s="497">
        <f t="shared" si="25"/>
        <v>0</v>
      </c>
      <c r="CN232" s="497">
        <f t="shared" si="26"/>
        <v>0</v>
      </c>
      <c r="CO232" s="497">
        <f t="shared" si="27"/>
        <v>0</v>
      </c>
      <c r="CP232" s="497">
        <f t="shared" si="28"/>
        <v>0</v>
      </c>
      <c r="CQ232" s="497">
        <f t="shared" si="29"/>
        <v>0</v>
      </c>
      <c r="CR232" s="497">
        <f t="shared" si="30"/>
        <v>0</v>
      </c>
    </row>
    <row r="233" spans="1:96" ht="15.75">
      <c r="A233" s="48" t="s">
        <v>647</v>
      </c>
      <c r="B233" s="446" t="s">
        <v>493</v>
      </c>
      <c r="C233" s="191">
        <v>787180</v>
      </c>
      <c r="D233" s="194">
        <v>787180</v>
      </c>
      <c r="E233" s="191"/>
      <c r="F233" s="191">
        <v>402630</v>
      </c>
      <c r="G233" s="191">
        <v>384550</v>
      </c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4"/>
      <c r="W233" s="191"/>
      <c r="X233" s="191"/>
      <c r="Y233" s="191"/>
      <c r="Z233" s="191"/>
      <c r="AA233" s="191"/>
      <c r="AB233" s="191"/>
      <c r="AC233" s="387"/>
      <c r="AD233" s="191"/>
      <c r="AE233" s="191"/>
      <c r="AF233" s="416"/>
      <c r="AJ233" s="416" t="s">
        <v>647</v>
      </c>
      <c r="AK233" s="416" t="s">
        <v>493</v>
      </c>
      <c r="AL233" s="486">
        <v>787180</v>
      </c>
      <c r="AM233" s="486">
        <v>787180</v>
      </c>
      <c r="AN233" s="486"/>
      <c r="AO233" s="486">
        <v>402630</v>
      </c>
      <c r="AP233" s="486">
        <v>384550</v>
      </c>
      <c r="AQ233" s="486"/>
      <c r="AR233" s="486"/>
      <c r="AS233" s="486"/>
      <c r="AT233" s="486"/>
      <c r="AU233" s="486"/>
      <c r="AV233" s="486"/>
      <c r="AW233" s="486"/>
      <c r="AX233" s="486"/>
      <c r="AY233" s="486"/>
      <c r="AZ233" s="486"/>
      <c r="BA233" s="486"/>
      <c r="BB233" s="486"/>
      <c r="BC233" s="486"/>
      <c r="BD233" s="486"/>
      <c r="BE233" s="486"/>
      <c r="BF233" s="486"/>
      <c r="BG233" s="486"/>
      <c r="BH233" s="486"/>
      <c r="BI233" s="486"/>
      <c r="BJ233" s="486"/>
      <c r="BK233" s="486"/>
      <c r="BL233" s="486"/>
      <c r="BM233" s="486"/>
      <c r="BN233" s="447"/>
      <c r="BP233" s="497">
        <f t="shared" si="2"/>
        <v>0</v>
      </c>
      <c r="BQ233" s="497">
        <f t="shared" si="3"/>
        <v>0</v>
      </c>
      <c r="BR233" s="497">
        <f t="shared" si="4"/>
        <v>0</v>
      </c>
      <c r="BS233" s="497">
        <f t="shared" si="5"/>
        <v>0</v>
      </c>
      <c r="BT233" s="497">
        <f t="shared" si="6"/>
        <v>0</v>
      </c>
      <c r="BU233" s="497">
        <f t="shared" si="7"/>
        <v>0</v>
      </c>
      <c r="BV233" s="497">
        <f t="shared" si="8"/>
        <v>0</v>
      </c>
      <c r="BW233" s="497">
        <f t="shared" si="9"/>
        <v>0</v>
      </c>
      <c r="BX233" s="497">
        <f t="shared" si="10"/>
        <v>0</v>
      </c>
      <c r="BY233" s="497">
        <f t="shared" si="11"/>
        <v>0</v>
      </c>
      <c r="BZ233" s="497">
        <f t="shared" si="12"/>
        <v>0</v>
      </c>
      <c r="CA233" s="497">
        <f t="shared" si="13"/>
        <v>0</v>
      </c>
      <c r="CB233" s="497">
        <f t="shared" si="14"/>
        <v>0</v>
      </c>
      <c r="CC233" s="497">
        <f t="shared" si="15"/>
        <v>0</v>
      </c>
      <c r="CD233" s="497">
        <f t="shared" si="16"/>
        <v>0</v>
      </c>
      <c r="CE233" s="497">
        <f t="shared" si="17"/>
        <v>0</v>
      </c>
      <c r="CF233" s="497">
        <f t="shared" si="18"/>
        <v>0</v>
      </c>
      <c r="CG233" s="497">
        <f t="shared" si="19"/>
        <v>0</v>
      </c>
      <c r="CH233" s="497">
        <f t="shared" si="20"/>
        <v>0</v>
      </c>
      <c r="CI233" s="497">
        <f t="shared" si="21"/>
        <v>0</v>
      </c>
      <c r="CJ233" s="497">
        <f t="shared" si="22"/>
        <v>0</v>
      </c>
      <c r="CK233" s="497">
        <f t="shared" si="23"/>
        <v>0</v>
      </c>
      <c r="CL233" s="497">
        <f t="shared" si="24"/>
        <v>0</v>
      </c>
      <c r="CM233" s="497">
        <f t="shared" si="25"/>
        <v>0</v>
      </c>
      <c r="CN233" s="497">
        <f t="shared" si="26"/>
        <v>0</v>
      </c>
      <c r="CO233" s="497">
        <f t="shared" si="27"/>
        <v>0</v>
      </c>
      <c r="CP233" s="497">
        <f t="shared" si="28"/>
        <v>0</v>
      </c>
      <c r="CQ233" s="497">
        <f t="shared" si="29"/>
        <v>0</v>
      </c>
      <c r="CR233" s="497">
        <f t="shared" si="30"/>
        <v>0</v>
      </c>
    </row>
    <row r="234" spans="1:96" ht="15.75">
      <c r="A234" s="48" t="s">
        <v>648</v>
      </c>
      <c r="B234" s="446" t="s">
        <v>494</v>
      </c>
      <c r="C234" s="191">
        <v>1630241</v>
      </c>
      <c r="D234" s="194"/>
      <c r="E234" s="191"/>
      <c r="F234" s="191"/>
      <c r="G234" s="191"/>
      <c r="H234" s="191"/>
      <c r="I234" s="191"/>
      <c r="J234" s="191"/>
      <c r="K234" s="191"/>
      <c r="L234" s="191"/>
      <c r="M234" s="191">
        <v>1264</v>
      </c>
      <c r="N234" s="191">
        <v>1630241</v>
      </c>
      <c r="O234" s="191"/>
      <c r="P234" s="191"/>
      <c r="Q234" s="191"/>
      <c r="R234" s="191"/>
      <c r="S234" s="191"/>
      <c r="T234" s="191"/>
      <c r="U234" s="191"/>
      <c r="V234" s="194"/>
      <c r="W234" s="191"/>
      <c r="X234" s="191"/>
      <c r="Y234" s="191"/>
      <c r="Z234" s="191"/>
      <c r="AA234" s="191"/>
      <c r="AB234" s="191"/>
      <c r="AC234" s="387"/>
      <c r="AD234" s="191"/>
      <c r="AE234" s="191"/>
      <c r="AF234" s="416"/>
      <c r="AJ234" s="416" t="s">
        <v>648</v>
      </c>
      <c r="AK234" s="416" t="s">
        <v>494</v>
      </c>
      <c r="AL234" s="486">
        <v>1191455</v>
      </c>
      <c r="AM234" s="486"/>
      <c r="AN234" s="486"/>
      <c r="AO234" s="486"/>
      <c r="AP234" s="486"/>
      <c r="AQ234" s="486"/>
      <c r="AR234" s="486"/>
      <c r="AS234" s="486"/>
      <c r="AT234" s="486"/>
      <c r="AU234" s="486"/>
      <c r="AV234" s="486">
        <v>1264</v>
      </c>
      <c r="AW234" s="486">
        <v>1191455</v>
      </c>
      <c r="AX234" s="486"/>
      <c r="AY234" s="486"/>
      <c r="AZ234" s="486"/>
      <c r="BA234" s="486"/>
      <c r="BB234" s="486"/>
      <c r="BC234" s="486"/>
      <c r="BD234" s="486"/>
      <c r="BE234" s="486"/>
      <c r="BF234" s="486"/>
      <c r="BG234" s="486"/>
      <c r="BH234" s="486"/>
      <c r="BI234" s="486"/>
      <c r="BJ234" s="486"/>
      <c r="BK234" s="486"/>
      <c r="BL234" s="486"/>
      <c r="BM234" s="486"/>
      <c r="BN234" s="447"/>
      <c r="BP234" s="497">
        <f t="shared" si="2"/>
        <v>438786</v>
      </c>
      <c r="BQ234" s="497">
        <f t="shared" si="3"/>
        <v>0</v>
      </c>
      <c r="BR234" s="497">
        <f t="shared" si="4"/>
        <v>0</v>
      </c>
      <c r="BS234" s="497">
        <f t="shared" si="5"/>
        <v>0</v>
      </c>
      <c r="BT234" s="497">
        <f t="shared" si="6"/>
        <v>0</v>
      </c>
      <c r="BU234" s="497">
        <f t="shared" si="7"/>
        <v>0</v>
      </c>
      <c r="BV234" s="497">
        <f t="shared" si="8"/>
        <v>0</v>
      </c>
      <c r="BW234" s="497">
        <f t="shared" si="9"/>
        <v>0</v>
      </c>
      <c r="BX234" s="497">
        <f t="shared" si="10"/>
        <v>0</v>
      </c>
      <c r="BY234" s="497">
        <f t="shared" si="11"/>
        <v>0</v>
      </c>
      <c r="BZ234" s="497">
        <f t="shared" si="12"/>
        <v>0</v>
      </c>
      <c r="CA234" s="497">
        <f t="shared" si="13"/>
        <v>438786</v>
      </c>
      <c r="CB234" s="497">
        <f t="shared" si="14"/>
        <v>0</v>
      </c>
      <c r="CC234" s="497">
        <f t="shared" si="15"/>
        <v>0</v>
      </c>
      <c r="CD234" s="497">
        <f t="shared" si="16"/>
        <v>0</v>
      </c>
      <c r="CE234" s="497">
        <f t="shared" si="17"/>
        <v>0</v>
      </c>
      <c r="CF234" s="497">
        <f t="shared" si="18"/>
        <v>0</v>
      </c>
      <c r="CG234" s="497">
        <f t="shared" si="19"/>
        <v>0</v>
      </c>
      <c r="CH234" s="497">
        <f t="shared" si="20"/>
        <v>0</v>
      </c>
      <c r="CI234" s="497">
        <f t="shared" si="21"/>
        <v>0</v>
      </c>
      <c r="CJ234" s="497">
        <f t="shared" si="22"/>
        <v>0</v>
      </c>
      <c r="CK234" s="497">
        <f t="shared" si="23"/>
        <v>0</v>
      </c>
      <c r="CL234" s="497">
        <f t="shared" si="24"/>
        <v>0</v>
      </c>
      <c r="CM234" s="497">
        <f t="shared" si="25"/>
        <v>0</v>
      </c>
      <c r="CN234" s="497">
        <f t="shared" si="26"/>
        <v>0</v>
      </c>
      <c r="CO234" s="497">
        <f t="shared" si="27"/>
        <v>0</v>
      </c>
      <c r="CP234" s="497">
        <f t="shared" si="28"/>
        <v>0</v>
      </c>
      <c r="CQ234" s="497">
        <f t="shared" si="29"/>
        <v>0</v>
      </c>
      <c r="CR234" s="497">
        <f t="shared" si="30"/>
        <v>0</v>
      </c>
    </row>
    <row r="235" spans="1:96" ht="15.75">
      <c r="A235" s="48" t="s">
        <v>649</v>
      </c>
      <c r="B235" s="446" t="s">
        <v>496</v>
      </c>
      <c r="C235" s="191">
        <v>157131</v>
      </c>
      <c r="D235" s="194">
        <v>155781</v>
      </c>
      <c r="E235" s="191"/>
      <c r="F235" s="191">
        <v>0</v>
      </c>
      <c r="G235" s="191">
        <v>155781</v>
      </c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4"/>
      <c r="W235" s="191"/>
      <c r="X235" s="191"/>
      <c r="Y235" s="191"/>
      <c r="Z235" s="191"/>
      <c r="AA235" s="191"/>
      <c r="AB235" s="191"/>
      <c r="AC235" s="387">
        <v>1350</v>
      </c>
      <c r="AD235" s="191"/>
      <c r="AE235" s="191"/>
      <c r="AF235" s="416"/>
      <c r="AJ235" s="416" t="s">
        <v>649</v>
      </c>
      <c r="AK235" s="416" t="s">
        <v>496</v>
      </c>
      <c r="AL235" s="486">
        <v>143540</v>
      </c>
      <c r="AM235" s="486">
        <v>140840</v>
      </c>
      <c r="AN235" s="486"/>
      <c r="AO235" s="486">
        <v>0</v>
      </c>
      <c r="AP235" s="486">
        <v>140840</v>
      </c>
      <c r="AQ235" s="486"/>
      <c r="AR235" s="486"/>
      <c r="AS235" s="486"/>
      <c r="AT235" s="486"/>
      <c r="AU235" s="486"/>
      <c r="AV235" s="486"/>
      <c r="AW235" s="486"/>
      <c r="AX235" s="486"/>
      <c r="AY235" s="486"/>
      <c r="AZ235" s="486"/>
      <c r="BA235" s="486"/>
      <c r="BB235" s="486"/>
      <c r="BC235" s="486"/>
      <c r="BD235" s="486"/>
      <c r="BE235" s="486"/>
      <c r="BF235" s="486"/>
      <c r="BG235" s="486"/>
      <c r="BH235" s="486"/>
      <c r="BI235" s="486"/>
      <c r="BJ235" s="486"/>
      <c r="BK235" s="486"/>
      <c r="BL235" s="486">
        <v>1350</v>
      </c>
      <c r="BM235" s="486">
        <v>1350</v>
      </c>
      <c r="BN235" s="447"/>
      <c r="BP235" s="497">
        <f t="shared" si="2"/>
        <v>13591</v>
      </c>
      <c r="BQ235" s="497">
        <f t="shared" si="3"/>
        <v>14941</v>
      </c>
      <c r="BR235" s="497">
        <f t="shared" si="4"/>
        <v>0</v>
      </c>
      <c r="BS235" s="497">
        <f t="shared" si="5"/>
        <v>0</v>
      </c>
      <c r="BT235" s="497">
        <f t="shared" si="6"/>
        <v>14941</v>
      </c>
      <c r="BU235" s="497">
        <f t="shared" si="7"/>
        <v>0</v>
      </c>
      <c r="BV235" s="497">
        <f t="shared" si="8"/>
        <v>0</v>
      </c>
      <c r="BW235" s="497">
        <f t="shared" si="9"/>
        <v>0</v>
      </c>
      <c r="BX235" s="497">
        <f t="shared" si="10"/>
        <v>0</v>
      </c>
      <c r="BY235" s="497">
        <f t="shared" si="11"/>
        <v>0</v>
      </c>
      <c r="BZ235" s="497">
        <f t="shared" si="12"/>
        <v>0</v>
      </c>
      <c r="CA235" s="497">
        <f t="shared" si="13"/>
        <v>0</v>
      </c>
      <c r="CB235" s="497">
        <f t="shared" si="14"/>
        <v>0</v>
      </c>
      <c r="CC235" s="497">
        <f t="shared" si="15"/>
        <v>0</v>
      </c>
      <c r="CD235" s="497">
        <f t="shared" si="16"/>
        <v>0</v>
      </c>
      <c r="CE235" s="497">
        <f t="shared" si="17"/>
        <v>0</v>
      </c>
      <c r="CF235" s="497">
        <f t="shared" si="18"/>
        <v>0</v>
      </c>
      <c r="CG235" s="497">
        <f t="shared" si="19"/>
        <v>0</v>
      </c>
      <c r="CH235" s="497">
        <f t="shared" si="20"/>
        <v>0</v>
      </c>
      <c r="CI235" s="497">
        <f t="shared" si="21"/>
        <v>0</v>
      </c>
      <c r="CJ235" s="497">
        <f t="shared" si="22"/>
        <v>0</v>
      </c>
      <c r="CK235" s="497">
        <f t="shared" si="23"/>
        <v>0</v>
      </c>
      <c r="CL235" s="497">
        <f t="shared" si="24"/>
        <v>0</v>
      </c>
      <c r="CM235" s="497">
        <f t="shared" si="25"/>
        <v>0</v>
      </c>
      <c r="CN235" s="497">
        <f t="shared" si="26"/>
        <v>0</v>
      </c>
      <c r="CO235" s="497">
        <f t="shared" si="27"/>
        <v>0</v>
      </c>
      <c r="CP235" s="497">
        <f t="shared" si="28"/>
        <v>0</v>
      </c>
      <c r="CQ235" s="497">
        <f t="shared" si="29"/>
        <v>-1350</v>
      </c>
      <c r="CR235" s="497">
        <f t="shared" si="30"/>
        <v>0</v>
      </c>
    </row>
    <row r="236" spans="1:96" ht="15.75">
      <c r="A236" s="48" t="s">
        <v>650</v>
      </c>
      <c r="B236" s="446" t="s">
        <v>311</v>
      </c>
      <c r="C236" s="191">
        <v>484873</v>
      </c>
      <c r="D236" s="194">
        <v>484873</v>
      </c>
      <c r="E236" s="191"/>
      <c r="F236" s="191">
        <v>253364</v>
      </c>
      <c r="G236" s="191">
        <v>231509</v>
      </c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4"/>
      <c r="W236" s="191"/>
      <c r="X236" s="191"/>
      <c r="Y236" s="191"/>
      <c r="Z236" s="191"/>
      <c r="AA236" s="191"/>
      <c r="AB236" s="191"/>
      <c r="AC236" s="387"/>
      <c r="AD236" s="191"/>
      <c r="AE236" s="191"/>
      <c r="AF236" s="416"/>
      <c r="AJ236" s="416" t="s">
        <v>650</v>
      </c>
      <c r="AK236" s="416" t="s">
        <v>311</v>
      </c>
      <c r="AL236" s="486">
        <v>226921</v>
      </c>
      <c r="AM236" s="486">
        <v>226921</v>
      </c>
      <c r="AN236" s="486"/>
      <c r="AO236" s="486">
        <v>120474</v>
      </c>
      <c r="AP236" s="486">
        <v>106447</v>
      </c>
      <c r="AQ236" s="486"/>
      <c r="AR236" s="486"/>
      <c r="AS236" s="486"/>
      <c r="AT236" s="486"/>
      <c r="AU236" s="486"/>
      <c r="AV236" s="486"/>
      <c r="AW236" s="486"/>
      <c r="AX236" s="486"/>
      <c r="AY236" s="486"/>
      <c r="AZ236" s="486"/>
      <c r="BA236" s="486"/>
      <c r="BB236" s="486"/>
      <c r="BC236" s="486"/>
      <c r="BD236" s="486"/>
      <c r="BE236" s="486"/>
      <c r="BF236" s="486"/>
      <c r="BG236" s="486"/>
      <c r="BH236" s="486"/>
      <c r="BI236" s="486"/>
      <c r="BJ236" s="486"/>
      <c r="BK236" s="486"/>
      <c r="BL236" s="486"/>
      <c r="BM236" s="486"/>
      <c r="BN236" s="447"/>
      <c r="BP236" s="497">
        <f t="shared" si="2"/>
        <v>257952</v>
      </c>
      <c r="BQ236" s="497">
        <f t="shared" si="3"/>
        <v>257952</v>
      </c>
      <c r="BR236" s="497">
        <f t="shared" si="4"/>
        <v>0</v>
      </c>
      <c r="BS236" s="497">
        <f t="shared" si="5"/>
        <v>132890</v>
      </c>
      <c r="BT236" s="497">
        <f t="shared" si="6"/>
        <v>125062</v>
      </c>
      <c r="BU236" s="497">
        <f t="shared" si="7"/>
        <v>0</v>
      </c>
      <c r="BV236" s="497">
        <f t="shared" si="8"/>
        <v>0</v>
      </c>
      <c r="BW236" s="497">
        <f t="shared" si="9"/>
        <v>0</v>
      </c>
      <c r="BX236" s="497">
        <f t="shared" si="10"/>
        <v>0</v>
      </c>
      <c r="BY236" s="497">
        <f t="shared" si="11"/>
        <v>0</v>
      </c>
      <c r="BZ236" s="497">
        <f t="shared" si="12"/>
        <v>0</v>
      </c>
      <c r="CA236" s="497">
        <f t="shared" si="13"/>
        <v>0</v>
      </c>
      <c r="CB236" s="497">
        <f t="shared" si="14"/>
        <v>0</v>
      </c>
      <c r="CC236" s="497">
        <f t="shared" si="15"/>
        <v>0</v>
      </c>
      <c r="CD236" s="497">
        <f t="shared" si="16"/>
        <v>0</v>
      </c>
      <c r="CE236" s="497">
        <f t="shared" si="17"/>
        <v>0</v>
      </c>
      <c r="CF236" s="497">
        <f t="shared" si="18"/>
        <v>0</v>
      </c>
      <c r="CG236" s="497">
        <f t="shared" si="19"/>
        <v>0</v>
      </c>
      <c r="CH236" s="497">
        <f t="shared" si="20"/>
        <v>0</v>
      </c>
      <c r="CI236" s="497">
        <f t="shared" si="21"/>
        <v>0</v>
      </c>
      <c r="CJ236" s="497">
        <f t="shared" si="22"/>
        <v>0</v>
      </c>
      <c r="CK236" s="497">
        <f t="shared" si="23"/>
        <v>0</v>
      </c>
      <c r="CL236" s="497">
        <f t="shared" si="24"/>
        <v>0</v>
      </c>
      <c r="CM236" s="497">
        <f t="shared" si="25"/>
        <v>0</v>
      </c>
      <c r="CN236" s="497">
        <f t="shared" si="26"/>
        <v>0</v>
      </c>
      <c r="CO236" s="497">
        <f t="shared" si="27"/>
        <v>0</v>
      </c>
      <c r="CP236" s="497">
        <f t="shared" si="28"/>
        <v>0</v>
      </c>
      <c r="CQ236" s="497">
        <f t="shared" si="29"/>
        <v>0</v>
      </c>
      <c r="CR236" s="497">
        <f t="shared" si="30"/>
        <v>0</v>
      </c>
    </row>
    <row r="237" spans="1:96" ht="15.75">
      <c r="A237" s="48" t="s">
        <v>651</v>
      </c>
      <c r="B237" s="446" t="s">
        <v>495</v>
      </c>
      <c r="C237" s="191">
        <v>1109633</v>
      </c>
      <c r="D237" s="194">
        <v>1109633</v>
      </c>
      <c r="E237" s="191"/>
      <c r="F237" s="191"/>
      <c r="G237" s="191"/>
      <c r="H237" s="191">
        <v>1109633</v>
      </c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4"/>
      <c r="W237" s="191"/>
      <c r="X237" s="191"/>
      <c r="Y237" s="191"/>
      <c r="Z237" s="191"/>
      <c r="AA237" s="191"/>
      <c r="AB237" s="191"/>
      <c r="AC237" s="387"/>
      <c r="AD237" s="191"/>
      <c r="AE237" s="191"/>
      <c r="AF237" s="416"/>
      <c r="AJ237" s="416" t="s">
        <v>651</v>
      </c>
      <c r="AK237" s="416" t="s">
        <v>495</v>
      </c>
      <c r="AL237" s="486">
        <v>1109633</v>
      </c>
      <c r="AM237" s="486">
        <v>1109633</v>
      </c>
      <c r="AN237" s="486"/>
      <c r="AO237" s="486"/>
      <c r="AP237" s="486"/>
      <c r="AQ237" s="486">
        <v>1109633</v>
      </c>
      <c r="AR237" s="486"/>
      <c r="AS237" s="486"/>
      <c r="AT237" s="486"/>
      <c r="AU237" s="486"/>
      <c r="AV237" s="486"/>
      <c r="AW237" s="486"/>
      <c r="AX237" s="486"/>
      <c r="AY237" s="486"/>
      <c r="AZ237" s="486"/>
      <c r="BA237" s="486"/>
      <c r="BB237" s="486"/>
      <c r="BC237" s="486"/>
      <c r="BD237" s="486"/>
      <c r="BE237" s="486"/>
      <c r="BF237" s="486"/>
      <c r="BG237" s="486"/>
      <c r="BH237" s="486"/>
      <c r="BI237" s="486"/>
      <c r="BJ237" s="486"/>
      <c r="BK237" s="486"/>
      <c r="BL237" s="486"/>
      <c r="BM237" s="486"/>
      <c r="BN237" s="447"/>
      <c r="BP237" s="497">
        <f t="shared" si="2"/>
        <v>0</v>
      </c>
      <c r="BQ237" s="497">
        <f t="shared" si="3"/>
        <v>0</v>
      </c>
      <c r="BR237" s="497">
        <f t="shared" si="4"/>
        <v>0</v>
      </c>
      <c r="BS237" s="497">
        <f t="shared" si="5"/>
        <v>0</v>
      </c>
      <c r="BT237" s="497">
        <f t="shared" si="6"/>
        <v>0</v>
      </c>
      <c r="BU237" s="497">
        <f t="shared" si="7"/>
        <v>0</v>
      </c>
      <c r="BV237" s="497">
        <f t="shared" si="8"/>
        <v>0</v>
      </c>
      <c r="BW237" s="497">
        <f t="shared" si="9"/>
        <v>0</v>
      </c>
      <c r="BX237" s="497">
        <f t="shared" si="10"/>
        <v>0</v>
      </c>
      <c r="BY237" s="497">
        <f t="shared" si="11"/>
        <v>0</v>
      </c>
      <c r="BZ237" s="497">
        <f t="shared" si="12"/>
        <v>0</v>
      </c>
      <c r="CA237" s="497">
        <f t="shared" si="13"/>
        <v>0</v>
      </c>
      <c r="CB237" s="497">
        <f t="shared" si="14"/>
        <v>0</v>
      </c>
      <c r="CC237" s="497">
        <f t="shared" si="15"/>
        <v>0</v>
      </c>
      <c r="CD237" s="497">
        <f t="shared" si="16"/>
        <v>0</v>
      </c>
      <c r="CE237" s="497">
        <f t="shared" si="17"/>
        <v>0</v>
      </c>
      <c r="CF237" s="497">
        <f t="shared" si="18"/>
        <v>0</v>
      </c>
      <c r="CG237" s="497">
        <f t="shared" si="19"/>
        <v>0</v>
      </c>
      <c r="CH237" s="497">
        <f t="shared" si="20"/>
        <v>0</v>
      </c>
      <c r="CI237" s="497">
        <f t="shared" si="21"/>
        <v>0</v>
      </c>
      <c r="CJ237" s="497">
        <f t="shared" si="22"/>
        <v>0</v>
      </c>
      <c r="CK237" s="497">
        <f t="shared" si="23"/>
        <v>0</v>
      </c>
      <c r="CL237" s="497">
        <f t="shared" si="24"/>
        <v>0</v>
      </c>
      <c r="CM237" s="497">
        <f t="shared" si="25"/>
        <v>0</v>
      </c>
      <c r="CN237" s="497">
        <f t="shared" si="26"/>
        <v>0</v>
      </c>
      <c r="CO237" s="497">
        <f t="shared" si="27"/>
        <v>0</v>
      </c>
      <c r="CP237" s="497">
        <f t="shared" si="28"/>
        <v>0</v>
      </c>
      <c r="CQ237" s="497">
        <f t="shared" si="29"/>
        <v>0</v>
      </c>
      <c r="CR237" s="497">
        <f t="shared" si="30"/>
        <v>0</v>
      </c>
    </row>
    <row r="238" spans="1:96" ht="15.75">
      <c r="A238" s="48" t="s">
        <v>652</v>
      </c>
      <c r="B238" s="446" t="s">
        <v>497</v>
      </c>
      <c r="C238" s="191">
        <v>949747</v>
      </c>
      <c r="D238" s="194">
        <v>949747</v>
      </c>
      <c r="E238" s="191"/>
      <c r="F238" s="191">
        <v>346653</v>
      </c>
      <c r="G238" s="191">
        <v>203094</v>
      </c>
      <c r="H238" s="191"/>
      <c r="I238" s="191">
        <v>400000</v>
      </c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4"/>
      <c r="W238" s="191"/>
      <c r="X238" s="191"/>
      <c r="Y238" s="191"/>
      <c r="Z238" s="191"/>
      <c r="AA238" s="191"/>
      <c r="AB238" s="191"/>
      <c r="AC238" s="387"/>
      <c r="AD238" s="191"/>
      <c r="AE238" s="191"/>
      <c r="AF238" s="416"/>
      <c r="AJ238" s="416" t="s">
        <v>652</v>
      </c>
      <c r="AK238" s="416" t="s">
        <v>497</v>
      </c>
      <c r="AL238" s="486">
        <v>813895</v>
      </c>
      <c r="AM238" s="486">
        <v>813895</v>
      </c>
      <c r="AN238" s="486"/>
      <c r="AO238" s="486">
        <v>335555</v>
      </c>
      <c r="AP238" s="486">
        <v>175467</v>
      </c>
      <c r="AQ238" s="486">
        <v>0</v>
      </c>
      <c r="AR238" s="486">
        <v>302873</v>
      </c>
      <c r="AS238" s="486"/>
      <c r="AT238" s="486"/>
      <c r="AU238" s="486"/>
      <c r="AV238" s="486"/>
      <c r="AW238" s="486"/>
      <c r="AX238" s="486"/>
      <c r="AY238" s="486"/>
      <c r="AZ238" s="486"/>
      <c r="BA238" s="486"/>
      <c r="BB238" s="486"/>
      <c r="BC238" s="486"/>
      <c r="BD238" s="486"/>
      <c r="BE238" s="486"/>
      <c r="BF238" s="486"/>
      <c r="BG238" s="486"/>
      <c r="BH238" s="486"/>
      <c r="BI238" s="486"/>
      <c r="BJ238" s="486"/>
      <c r="BK238" s="486"/>
      <c r="BL238" s="486"/>
      <c r="BM238" s="486"/>
      <c r="BN238" s="447"/>
      <c r="BP238" s="497">
        <f t="shared" si="2"/>
        <v>135852</v>
      </c>
      <c r="BQ238" s="497">
        <f t="shared" si="3"/>
        <v>135852</v>
      </c>
      <c r="BR238" s="497">
        <f t="shared" si="4"/>
        <v>0</v>
      </c>
      <c r="BS238" s="497">
        <f t="shared" si="5"/>
        <v>11098</v>
      </c>
      <c r="BT238" s="497">
        <f t="shared" si="6"/>
        <v>27627</v>
      </c>
      <c r="BU238" s="497">
        <f t="shared" si="7"/>
        <v>0</v>
      </c>
      <c r="BV238" s="497">
        <f t="shared" si="8"/>
        <v>97127</v>
      </c>
      <c r="BW238" s="497">
        <f t="shared" si="9"/>
        <v>0</v>
      </c>
      <c r="BX238" s="497">
        <f t="shared" si="10"/>
        <v>0</v>
      </c>
      <c r="BY238" s="497">
        <f t="shared" si="11"/>
        <v>0</v>
      </c>
      <c r="BZ238" s="497">
        <f t="shared" si="12"/>
        <v>0</v>
      </c>
      <c r="CA238" s="497">
        <f t="shared" si="13"/>
        <v>0</v>
      </c>
      <c r="CB238" s="497">
        <f t="shared" si="14"/>
        <v>0</v>
      </c>
      <c r="CC238" s="497">
        <f t="shared" si="15"/>
        <v>0</v>
      </c>
      <c r="CD238" s="497">
        <f t="shared" si="16"/>
        <v>0</v>
      </c>
      <c r="CE238" s="497">
        <f t="shared" si="17"/>
        <v>0</v>
      </c>
      <c r="CF238" s="497">
        <f t="shared" si="18"/>
        <v>0</v>
      </c>
      <c r="CG238" s="497">
        <f t="shared" si="19"/>
        <v>0</v>
      </c>
      <c r="CH238" s="497">
        <f t="shared" si="20"/>
        <v>0</v>
      </c>
      <c r="CI238" s="497">
        <f t="shared" si="21"/>
        <v>0</v>
      </c>
      <c r="CJ238" s="497">
        <f t="shared" si="22"/>
        <v>0</v>
      </c>
      <c r="CK238" s="497">
        <f t="shared" si="23"/>
        <v>0</v>
      </c>
      <c r="CL238" s="497">
        <f t="shared" si="24"/>
        <v>0</v>
      </c>
      <c r="CM238" s="497">
        <f t="shared" si="25"/>
        <v>0</v>
      </c>
      <c r="CN238" s="497">
        <f t="shared" si="26"/>
        <v>0</v>
      </c>
      <c r="CO238" s="497">
        <f t="shared" si="27"/>
        <v>0</v>
      </c>
      <c r="CP238" s="497">
        <f t="shared" si="28"/>
        <v>0</v>
      </c>
      <c r="CQ238" s="497">
        <f t="shared" si="29"/>
        <v>0</v>
      </c>
      <c r="CR238" s="497">
        <f t="shared" si="30"/>
        <v>0</v>
      </c>
    </row>
    <row r="239" spans="1:96" ht="15.75">
      <c r="A239" s="48" t="s">
        <v>653</v>
      </c>
      <c r="B239" s="446" t="s">
        <v>498</v>
      </c>
      <c r="C239" s="191">
        <v>2879270</v>
      </c>
      <c r="D239" s="194">
        <v>2879270</v>
      </c>
      <c r="E239" s="191"/>
      <c r="F239" s="191"/>
      <c r="G239" s="191"/>
      <c r="H239" s="191">
        <v>2879270</v>
      </c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4"/>
      <c r="W239" s="191"/>
      <c r="X239" s="191"/>
      <c r="Y239" s="191"/>
      <c r="Z239" s="191"/>
      <c r="AA239" s="191"/>
      <c r="AB239" s="191"/>
      <c r="AC239" s="387"/>
      <c r="AD239" s="191"/>
      <c r="AE239" s="191"/>
      <c r="AF239" s="416"/>
      <c r="AJ239" s="416" t="s">
        <v>653</v>
      </c>
      <c r="AK239" s="416" t="s">
        <v>498</v>
      </c>
      <c r="AL239" s="486">
        <v>2879270</v>
      </c>
      <c r="AM239" s="486">
        <v>2879270</v>
      </c>
      <c r="AN239" s="486"/>
      <c r="AO239" s="486"/>
      <c r="AP239" s="486"/>
      <c r="AQ239" s="486">
        <v>2879270</v>
      </c>
      <c r="AR239" s="486"/>
      <c r="AS239" s="486"/>
      <c r="AT239" s="486"/>
      <c r="AU239" s="486"/>
      <c r="AV239" s="486"/>
      <c r="AW239" s="486"/>
      <c r="AX239" s="486"/>
      <c r="AY239" s="486"/>
      <c r="AZ239" s="486"/>
      <c r="BA239" s="486"/>
      <c r="BB239" s="486"/>
      <c r="BC239" s="486"/>
      <c r="BD239" s="486"/>
      <c r="BE239" s="486"/>
      <c r="BF239" s="486"/>
      <c r="BG239" s="486"/>
      <c r="BH239" s="486"/>
      <c r="BI239" s="486"/>
      <c r="BJ239" s="486"/>
      <c r="BK239" s="486"/>
      <c r="BL239" s="486"/>
      <c r="BM239" s="486"/>
      <c r="BN239" s="447"/>
      <c r="BP239" s="497">
        <f t="shared" si="2"/>
        <v>0</v>
      </c>
      <c r="BQ239" s="497">
        <f t="shared" si="3"/>
        <v>0</v>
      </c>
      <c r="BR239" s="497">
        <f t="shared" si="4"/>
        <v>0</v>
      </c>
      <c r="BS239" s="497">
        <f t="shared" si="5"/>
        <v>0</v>
      </c>
      <c r="BT239" s="497">
        <f t="shared" si="6"/>
        <v>0</v>
      </c>
      <c r="BU239" s="497">
        <f t="shared" si="7"/>
        <v>0</v>
      </c>
      <c r="BV239" s="497">
        <f t="shared" si="8"/>
        <v>0</v>
      </c>
      <c r="BW239" s="497">
        <f t="shared" si="9"/>
        <v>0</v>
      </c>
      <c r="BX239" s="497">
        <f t="shared" si="10"/>
        <v>0</v>
      </c>
      <c r="BY239" s="497">
        <f t="shared" si="11"/>
        <v>0</v>
      </c>
      <c r="BZ239" s="497">
        <f t="shared" si="12"/>
        <v>0</v>
      </c>
      <c r="CA239" s="497">
        <f t="shared" si="13"/>
        <v>0</v>
      </c>
      <c r="CB239" s="497">
        <f t="shared" si="14"/>
        <v>0</v>
      </c>
      <c r="CC239" s="497">
        <f t="shared" si="15"/>
        <v>0</v>
      </c>
      <c r="CD239" s="497">
        <f t="shared" si="16"/>
        <v>0</v>
      </c>
      <c r="CE239" s="497">
        <f t="shared" si="17"/>
        <v>0</v>
      </c>
      <c r="CF239" s="497">
        <f t="shared" si="18"/>
        <v>0</v>
      </c>
      <c r="CG239" s="497">
        <f t="shared" si="19"/>
        <v>0</v>
      </c>
      <c r="CH239" s="497">
        <f t="shared" si="20"/>
        <v>0</v>
      </c>
      <c r="CI239" s="497">
        <f t="shared" si="21"/>
        <v>0</v>
      </c>
      <c r="CJ239" s="497">
        <f t="shared" si="22"/>
        <v>0</v>
      </c>
      <c r="CK239" s="497">
        <f t="shared" si="23"/>
        <v>0</v>
      </c>
      <c r="CL239" s="497">
        <f t="shared" si="24"/>
        <v>0</v>
      </c>
      <c r="CM239" s="497">
        <f t="shared" si="25"/>
        <v>0</v>
      </c>
      <c r="CN239" s="497">
        <f t="shared" si="26"/>
        <v>0</v>
      </c>
      <c r="CO239" s="497">
        <f t="shared" si="27"/>
        <v>0</v>
      </c>
      <c r="CP239" s="497">
        <f t="shared" si="28"/>
        <v>0</v>
      </c>
      <c r="CQ239" s="497">
        <f t="shared" si="29"/>
        <v>0</v>
      </c>
      <c r="CR239" s="497">
        <f t="shared" si="30"/>
        <v>0</v>
      </c>
    </row>
    <row r="240" spans="1:96" ht="15.75">
      <c r="A240" s="48" t="s">
        <v>654</v>
      </c>
      <c r="B240" s="446" t="s">
        <v>887</v>
      </c>
      <c r="C240" s="191">
        <v>2906446</v>
      </c>
      <c r="D240" s="194">
        <v>2906446</v>
      </c>
      <c r="E240" s="191"/>
      <c r="F240" s="191"/>
      <c r="G240" s="191"/>
      <c r="H240" s="191">
        <v>2906446</v>
      </c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4"/>
      <c r="W240" s="191"/>
      <c r="X240" s="191"/>
      <c r="Y240" s="191"/>
      <c r="Z240" s="191"/>
      <c r="AA240" s="191"/>
      <c r="AB240" s="191"/>
      <c r="AC240" s="387"/>
      <c r="AD240" s="191"/>
      <c r="AE240" s="191"/>
      <c r="AF240" s="416"/>
      <c r="AJ240" s="416" t="s">
        <v>654</v>
      </c>
      <c r="AK240" s="416" t="s">
        <v>887</v>
      </c>
      <c r="AL240" s="486">
        <v>2906446</v>
      </c>
      <c r="AM240" s="486">
        <v>2906446</v>
      </c>
      <c r="AN240" s="486"/>
      <c r="AO240" s="486"/>
      <c r="AP240" s="486"/>
      <c r="AQ240" s="486">
        <v>2906446</v>
      </c>
      <c r="AR240" s="486"/>
      <c r="AS240" s="486"/>
      <c r="AT240" s="486"/>
      <c r="AU240" s="486"/>
      <c r="AV240" s="486"/>
      <c r="AW240" s="486"/>
      <c r="AX240" s="486"/>
      <c r="AY240" s="486"/>
      <c r="AZ240" s="486"/>
      <c r="BA240" s="486"/>
      <c r="BB240" s="486"/>
      <c r="BC240" s="486"/>
      <c r="BD240" s="486"/>
      <c r="BE240" s="486"/>
      <c r="BF240" s="486"/>
      <c r="BG240" s="486"/>
      <c r="BH240" s="486"/>
      <c r="BI240" s="486"/>
      <c r="BJ240" s="486"/>
      <c r="BK240" s="486"/>
      <c r="BL240" s="486"/>
      <c r="BM240" s="486"/>
      <c r="BN240" s="447"/>
      <c r="BP240" s="497">
        <f t="shared" si="2"/>
        <v>0</v>
      </c>
      <c r="BQ240" s="497">
        <f t="shared" si="3"/>
        <v>0</v>
      </c>
      <c r="BR240" s="497">
        <f t="shared" si="4"/>
        <v>0</v>
      </c>
      <c r="BS240" s="497">
        <f t="shared" si="5"/>
        <v>0</v>
      </c>
      <c r="BT240" s="497">
        <f t="shared" si="6"/>
        <v>0</v>
      </c>
      <c r="BU240" s="497">
        <f t="shared" si="7"/>
        <v>0</v>
      </c>
      <c r="BV240" s="497">
        <f t="shared" si="8"/>
        <v>0</v>
      </c>
      <c r="BW240" s="497">
        <f t="shared" si="9"/>
        <v>0</v>
      </c>
      <c r="BX240" s="497">
        <f t="shared" si="10"/>
        <v>0</v>
      </c>
      <c r="BY240" s="497">
        <f t="shared" si="11"/>
        <v>0</v>
      </c>
      <c r="BZ240" s="497">
        <f t="shared" si="12"/>
        <v>0</v>
      </c>
      <c r="CA240" s="497">
        <f t="shared" si="13"/>
        <v>0</v>
      </c>
      <c r="CB240" s="497">
        <f t="shared" si="14"/>
        <v>0</v>
      </c>
      <c r="CC240" s="497">
        <f t="shared" si="15"/>
        <v>0</v>
      </c>
      <c r="CD240" s="497">
        <f t="shared" si="16"/>
        <v>0</v>
      </c>
      <c r="CE240" s="497">
        <f t="shared" si="17"/>
        <v>0</v>
      </c>
      <c r="CF240" s="497">
        <f t="shared" si="18"/>
        <v>0</v>
      </c>
      <c r="CG240" s="497">
        <f t="shared" si="19"/>
        <v>0</v>
      </c>
      <c r="CH240" s="497">
        <f t="shared" si="20"/>
        <v>0</v>
      </c>
      <c r="CI240" s="497">
        <f t="shared" si="21"/>
        <v>0</v>
      </c>
      <c r="CJ240" s="497">
        <f t="shared" si="22"/>
        <v>0</v>
      </c>
      <c r="CK240" s="497">
        <f t="shared" si="23"/>
        <v>0</v>
      </c>
      <c r="CL240" s="497">
        <f t="shared" si="24"/>
        <v>0</v>
      </c>
      <c r="CM240" s="497">
        <f t="shared" si="25"/>
        <v>0</v>
      </c>
      <c r="CN240" s="497">
        <f t="shared" si="26"/>
        <v>0</v>
      </c>
      <c r="CO240" s="497">
        <f t="shared" si="27"/>
        <v>0</v>
      </c>
      <c r="CP240" s="497">
        <f t="shared" si="28"/>
        <v>0</v>
      </c>
      <c r="CQ240" s="497">
        <f t="shared" si="29"/>
        <v>0</v>
      </c>
      <c r="CR240" s="497">
        <f t="shared" si="30"/>
        <v>0</v>
      </c>
    </row>
    <row r="241" spans="1:96" ht="15.75">
      <c r="A241" s="48" t="s">
        <v>655</v>
      </c>
      <c r="B241" s="446" t="s">
        <v>888</v>
      </c>
      <c r="C241" s="191">
        <v>1101747</v>
      </c>
      <c r="D241" s="194">
        <v>1101747</v>
      </c>
      <c r="E241" s="191">
        <v>1101747</v>
      </c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4"/>
      <c r="W241" s="191"/>
      <c r="X241" s="191"/>
      <c r="Y241" s="191"/>
      <c r="Z241" s="191"/>
      <c r="AA241" s="191"/>
      <c r="AB241" s="191"/>
      <c r="AC241" s="387"/>
      <c r="AD241" s="191"/>
      <c r="AE241" s="191"/>
      <c r="AF241" s="416"/>
      <c r="AJ241" s="416" t="s">
        <v>655</v>
      </c>
      <c r="AK241" s="416" t="s">
        <v>888</v>
      </c>
      <c r="AL241" s="486">
        <v>902538</v>
      </c>
      <c r="AM241" s="486">
        <v>902538</v>
      </c>
      <c r="AN241" s="486">
        <v>902538</v>
      </c>
      <c r="AO241" s="486"/>
      <c r="AP241" s="486"/>
      <c r="AQ241" s="486"/>
      <c r="AR241" s="486"/>
      <c r="AS241" s="486"/>
      <c r="AT241" s="486"/>
      <c r="AU241" s="486"/>
      <c r="AV241" s="486"/>
      <c r="AW241" s="486"/>
      <c r="AX241" s="486"/>
      <c r="AY241" s="486"/>
      <c r="AZ241" s="486"/>
      <c r="BA241" s="486"/>
      <c r="BB241" s="486"/>
      <c r="BC241" s="486"/>
      <c r="BD241" s="486"/>
      <c r="BE241" s="486"/>
      <c r="BF241" s="486"/>
      <c r="BG241" s="486"/>
      <c r="BH241" s="486"/>
      <c r="BI241" s="486"/>
      <c r="BJ241" s="486"/>
      <c r="BK241" s="486"/>
      <c r="BL241" s="486"/>
      <c r="BM241" s="486"/>
      <c r="BN241" s="447"/>
      <c r="BP241" s="497">
        <f t="shared" si="2"/>
        <v>199209</v>
      </c>
      <c r="BQ241" s="497">
        <f t="shared" si="3"/>
        <v>199209</v>
      </c>
      <c r="BR241" s="497">
        <f t="shared" si="4"/>
        <v>199209</v>
      </c>
      <c r="BS241" s="497">
        <f t="shared" si="5"/>
        <v>0</v>
      </c>
      <c r="BT241" s="497">
        <f t="shared" si="6"/>
        <v>0</v>
      </c>
      <c r="BU241" s="497">
        <f t="shared" si="7"/>
        <v>0</v>
      </c>
      <c r="BV241" s="497">
        <f t="shared" si="8"/>
        <v>0</v>
      </c>
      <c r="BW241" s="497">
        <f t="shared" si="9"/>
        <v>0</v>
      </c>
      <c r="BX241" s="497">
        <f t="shared" si="10"/>
        <v>0</v>
      </c>
      <c r="BY241" s="497">
        <f t="shared" si="11"/>
        <v>0</v>
      </c>
      <c r="BZ241" s="497">
        <f t="shared" si="12"/>
        <v>0</v>
      </c>
      <c r="CA241" s="497">
        <f t="shared" si="13"/>
        <v>0</v>
      </c>
      <c r="CB241" s="497">
        <f t="shared" si="14"/>
        <v>0</v>
      </c>
      <c r="CC241" s="497">
        <f t="shared" si="15"/>
        <v>0</v>
      </c>
      <c r="CD241" s="497">
        <f t="shared" si="16"/>
        <v>0</v>
      </c>
      <c r="CE241" s="497">
        <f t="shared" si="17"/>
        <v>0</v>
      </c>
      <c r="CF241" s="497">
        <f t="shared" si="18"/>
        <v>0</v>
      </c>
      <c r="CG241" s="497">
        <f t="shared" si="19"/>
        <v>0</v>
      </c>
      <c r="CH241" s="497">
        <f t="shared" si="20"/>
        <v>0</v>
      </c>
      <c r="CI241" s="497">
        <f t="shared" si="21"/>
        <v>0</v>
      </c>
      <c r="CJ241" s="497">
        <f t="shared" si="22"/>
        <v>0</v>
      </c>
      <c r="CK241" s="497">
        <f t="shared" si="23"/>
        <v>0</v>
      </c>
      <c r="CL241" s="497">
        <f t="shared" si="24"/>
        <v>0</v>
      </c>
      <c r="CM241" s="497">
        <f t="shared" si="25"/>
        <v>0</v>
      </c>
      <c r="CN241" s="497">
        <f t="shared" si="26"/>
        <v>0</v>
      </c>
      <c r="CO241" s="497">
        <f t="shared" si="27"/>
        <v>0</v>
      </c>
      <c r="CP241" s="497">
        <f t="shared" si="28"/>
        <v>0</v>
      </c>
      <c r="CQ241" s="497">
        <f t="shared" si="29"/>
        <v>0</v>
      </c>
      <c r="CR241" s="497">
        <f t="shared" si="30"/>
        <v>0</v>
      </c>
    </row>
    <row r="242" spans="1:96" ht="15.75">
      <c r="A242" s="48" t="s">
        <v>656</v>
      </c>
      <c r="B242" s="446" t="s">
        <v>312</v>
      </c>
      <c r="C242" s="191">
        <v>2140740</v>
      </c>
      <c r="D242" s="194"/>
      <c r="E242" s="191"/>
      <c r="F242" s="191"/>
      <c r="G242" s="191"/>
      <c r="H242" s="191"/>
      <c r="I242" s="191"/>
      <c r="J242" s="191"/>
      <c r="K242" s="191"/>
      <c r="L242" s="191"/>
      <c r="M242" s="191">
        <v>975</v>
      </c>
      <c r="N242" s="191">
        <v>2140740</v>
      </c>
      <c r="O242" s="191"/>
      <c r="P242" s="191"/>
      <c r="Q242" s="191"/>
      <c r="R242" s="191"/>
      <c r="S242" s="191"/>
      <c r="T242" s="191"/>
      <c r="U242" s="191"/>
      <c r="V242" s="194"/>
      <c r="W242" s="191"/>
      <c r="X242" s="191"/>
      <c r="Y242" s="191"/>
      <c r="Z242" s="191"/>
      <c r="AA242" s="191"/>
      <c r="AB242" s="191"/>
      <c r="AC242" s="387"/>
      <c r="AD242" s="191"/>
      <c r="AE242" s="191"/>
      <c r="AF242" s="416"/>
      <c r="AJ242" s="416" t="s">
        <v>656</v>
      </c>
      <c r="AK242" s="416" t="s">
        <v>312</v>
      </c>
      <c r="AL242" s="486">
        <v>2082956</v>
      </c>
      <c r="AM242" s="486"/>
      <c r="AN242" s="486"/>
      <c r="AO242" s="486"/>
      <c r="AP242" s="486"/>
      <c r="AQ242" s="486"/>
      <c r="AR242" s="486"/>
      <c r="AS242" s="486"/>
      <c r="AT242" s="486"/>
      <c r="AU242" s="486"/>
      <c r="AV242" s="486">
        <v>975</v>
      </c>
      <c r="AW242" s="486">
        <v>2082956</v>
      </c>
      <c r="AX242" s="486"/>
      <c r="AY242" s="486"/>
      <c r="AZ242" s="486"/>
      <c r="BA242" s="486"/>
      <c r="BB242" s="486"/>
      <c r="BC242" s="486"/>
      <c r="BD242" s="486"/>
      <c r="BE242" s="486"/>
      <c r="BF242" s="486"/>
      <c r="BG242" s="486"/>
      <c r="BH242" s="486"/>
      <c r="BI242" s="486"/>
      <c r="BJ242" s="486"/>
      <c r="BK242" s="486"/>
      <c r="BL242" s="486"/>
      <c r="BM242" s="486"/>
      <c r="BN242" s="447"/>
      <c r="BP242" s="497">
        <f t="shared" si="2"/>
        <v>57784</v>
      </c>
      <c r="BQ242" s="497">
        <f t="shared" si="3"/>
        <v>0</v>
      </c>
      <c r="BR242" s="497">
        <f t="shared" si="4"/>
        <v>0</v>
      </c>
      <c r="BS242" s="497">
        <f t="shared" si="5"/>
        <v>0</v>
      </c>
      <c r="BT242" s="497">
        <f t="shared" si="6"/>
        <v>0</v>
      </c>
      <c r="BU242" s="497">
        <f t="shared" si="7"/>
        <v>0</v>
      </c>
      <c r="BV242" s="497">
        <f t="shared" si="8"/>
        <v>0</v>
      </c>
      <c r="BW242" s="497">
        <f t="shared" si="9"/>
        <v>0</v>
      </c>
      <c r="BX242" s="497">
        <f t="shared" si="10"/>
        <v>0</v>
      </c>
      <c r="BY242" s="497">
        <f t="shared" si="11"/>
        <v>0</v>
      </c>
      <c r="BZ242" s="497">
        <f t="shared" si="12"/>
        <v>0</v>
      </c>
      <c r="CA242" s="497">
        <f t="shared" si="13"/>
        <v>57784</v>
      </c>
      <c r="CB242" s="497">
        <f t="shared" si="14"/>
        <v>0</v>
      </c>
      <c r="CC242" s="497">
        <f t="shared" si="15"/>
        <v>0</v>
      </c>
      <c r="CD242" s="497">
        <f t="shared" si="16"/>
        <v>0</v>
      </c>
      <c r="CE242" s="497">
        <f t="shared" si="17"/>
        <v>0</v>
      </c>
      <c r="CF242" s="497">
        <f t="shared" si="18"/>
        <v>0</v>
      </c>
      <c r="CG242" s="497">
        <f t="shared" si="19"/>
        <v>0</v>
      </c>
      <c r="CH242" s="497">
        <f t="shared" si="20"/>
        <v>0</v>
      </c>
      <c r="CI242" s="497">
        <f t="shared" si="21"/>
        <v>0</v>
      </c>
      <c r="CJ242" s="497">
        <f t="shared" si="22"/>
        <v>0</v>
      </c>
      <c r="CK242" s="497">
        <f t="shared" si="23"/>
        <v>0</v>
      </c>
      <c r="CL242" s="497">
        <f t="shared" si="24"/>
        <v>0</v>
      </c>
      <c r="CM242" s="497">
        <f t="shared" si="25"/>
        <v>0</v>
      </c>
      <c r="CN242" s="497">
        <f t="shared" si="26"/>
        <v>0</v>
      </c>
      <c r="CO242" s="497">
        <f t="shared" si="27"/>
        <v>0</v>
      </c>
      <c r="CP242" s="497">
        <f t="shared" si="28"/>
        <v>0</v>
      </c>
      <c r="CQ242" s="497">
        <f t="shared" si="29"/>
        <v>0</v>
      </c>
      <c r="CR242" s="497">
        <f t="shared" si="30"/>
        <v>0</v>
      </c>
    </row>
    <row r="243" spans="1:96" ht="15.75">
      <c r="A243" s="48" t="s">
        <v>657</v>
      </c>
      <c r="B243" s="446" t="s">
        <v>313</v>
      </c>
      <c r="C243" s="191">
        <v>2651444</v>
      </c>
      <c r="D243" s="194">
        <v>510704</v>
      </c>
      <c r="E243" s="191"/>
      <c r="F243" s="191">
        <v>250518</v>
      </c>
      <c r="G243" s="191">
        <v>260186</v>
      </c>
      <c r="H243" s="191"/>
      <c r="I243" s="191"/>
      <c r="J243" s="191"/>
      <c r="K243" s="191"/>
      <c r="L243" s="191"/>
      <c r="M243" s="191">
        <v>689.6</v>
      </c>
      <c r="N243" s="191">
        <v>2140740</v>
      </c>
      <c r="O243" s="191"/>
      <c r="P243" s="191"/>
      <c r="Q243" s="191"/>
      <c r="R243" s="191"/>
      <c r="S243" s="191"/>
      <c r="T243" s="191"/>
      <c r="U243" s="191"/>
      <c r="V243" s="194"/>
      <c r="W243" s="191"/>
      <c r="X243" s="191"/>
      <c r="Y243" s="191"/>
      <c r="Z243" s="191"/>
      <c r="AA243" s="191"/>
      <c r="AB243" s="191"/>
      <c r="AC243" s="387"/>
      <c r="AD243" s="191"/>
      <c r="AE243" s="191"/>
      <c r="AF243" s="416"/>
      <c r="AJ243" s="416" t="s">
        <v>657</v>
      </c>
      <c r="AK243" s="416" t="s">
        <v>313</v>
      </c>
      <c r="AL243" s="486">
        <v>2540065</v>
      </c>
      <c r="AM243" s="486">
        <v>659566</v>
      </c>
      <c r="AN243" s="486"/>
      <c r="AO243" s="486">
        <v>400000</v>
      </c>
      <c r="AP243" s="486">
        <v>259566</v>
      </c>
      <c r="AQ243" s="486"/>
      <c r="AR243" s="486"/>
      <c r="AS243" s="486"/>
      <c r="AT243" s="486"/>
      <c r="AU243" s="486"/>
      <c r="AV243" s="486">
        <v>689.6</v>
      </c>
      <c r="AW243" s="486">
        <v>1880499</v>
      </c>
      <c r="AX243" s="486"/>
      <c r="AY243" s="486"/>
      <c r="AZ243" s="486"/>
      <c r="BA243" s="486"/>
      <c r="BB243" s="486"/>
      <c r="BC243" s="486"/>
      <c r="BD243" s="486"/>
      <c r="BE243" s="486"/>
      <c r="BF243" s="486"/>
      <c r="BG243" s="486"/>
      <c r="BH243" s="486"/>
      <c r="BI243" s="486"/>
      <c r="BJ243" s="486"/>
      <c r="BK243" s="486"/>
      <c r="BL243" s="486"/>
      <c r="BM243" s="486"/>
      <c r="BN243" s="447"/>
      <c r="BP243" s="497">
        <f t="shared" si="2"/>
        <v>111379</v>
      </c>
      <c r="BQ243" s="497">
        <f t="shared" si="3"/>
        <v>-148862</v>
      </c>
      <c r="BR243" s="497">
        <f t="shared" si="4"/>
        <v>0</v>
      </c>
      <c r="BS243" s="497">
        <f t="shared" si="5"/>
        <v>-149482</v>
      </c>
      <c r="BT243" s="497">
        <f t="shared" si="6"/>
        <v>620</v>
      </c>
      <c r="BU243" s="497">
        <f t="shared" si="7"/>
        <v>0</v>
      </c>
      <c r="BV243" s="497">
        <f t="shared" si="8"/>
        <v>0</v>
      </c>
      <c r="BW243" s="497">
        <f t="shared" si="9"/>
        <v>0</v>
      </c>
      <c r="BX243" s="497">
        <f t="shared" si="10"/>
        <v>0</v>
      </c>
      <c r="BY243" s="497">
        <f t="shared" si="11"/>
        <v>0</v>
      </c>
      <c r="BZ243" s="497">
        <f t="shared" si="12"/>
        <v>0</v>
      </c>
      <c r="CA243" s="497">
        <f t="shared" si="13"/>
        <v>260241</v>
      </c>
      <c r="CB243" s="497">
        <f t="shared" si="14"/>
        <v>0</v>
      </c>
      <c r="CC243" s="497">
        <f t="shared" si="15"/>
        <v>0</v>
      </c>
      <c r="CD243" s="497">
        <f t="shared" si="16"/>
        <v>0</v>
      </c>
      <c r="CE243" s="497">
        <f t="shared" si="17"/>
        <v>0</v>
      </c>
      <c r="CF243" s="497">
        <f t="shared" si="18"/>
        <v>0</v>
      </c>
      <c r="CG243" s="497">
        <f t="shared" si="19"/>
        <v>0</v>
      </c>
      <c r="CH243" s="497">
        <f t="shared" si="20"/>
        <v>0</v>
      </c>
      <c r="CI243" s="497">
        <f t="shared" si="21"/>
        <v>0</v>
      </c>
      <c r="CJ243" s="497">
        <f t="shared" si="22"/>
        <v>0</v>
      </c>
      <c r="CK243" s="497">
        <f t="shared" si="23"/>
        <v>0</v>
      </c>
      <c r="CL243" s="497">
        <f t="shared" si="24"/>
        <v>0</v>
      </c>
      <c r="CM243" s="497">
        <f t="shared" si="25"/>
        <v>0</v>
      </c>
      <c r="CN243" s="497">
        <f t="shared" si="26"/>
        <v>0</v>
      </c>
      <c r="CO243" s="497">
        <f t="shared" si="27"/>
        <v>0</v>
      </c>
      <c r="CP243" s="497">
        <f t="shared" si="28"/>
        <v>0</v>
      </c>
      <c r="CQ243" s="497">
        <f t="shared" si="29"/>
        <v>0</v>
      </c>
      <c r="CR243" s="497">
        <f t="shared" si="30"/>
        <v>0</v>
      </c>
    </row>
    <row r="244" spans="1:96" ht="15.75">
      <c r="A244" s="48" t="s">
        <v>658</v>
      </c>
      <c r="B244" s="446" t="s">
        <v>314</v>
      </c>
      <c r="C244" s="191">
        <v>1222838</v>
      </c>
      <c r="D244" s="194"/>
      <c r="E244" s="191"/>
      <c r="F244" s="191"/>
      <c r="G244" s="191"/>
      <c r="H244" s="191"/>
      <c r="I244" s="191"/>
      <c r="J244" s="191"/>
      <c r="K244" s="191"/>
      <c r="L244" s="191"/>
      <c r="M244" s="191">
        <v>677.3</v>
      </c>
      <c r="N244" s="191">
        <v>1222838</v>
      </c>
      <c r="O244" s="191"/>
      <c r="P244" s="191"/>
      <c r="Q244" s="191"/>
      <c r="R244" s="191"/>
      <c r="S244" s="191"/>
      <c r="T244" s="191"/>
      <c r="U244" s="191"/>
      <c r="V244" s="194"/>
      <c r="W244" s="191"/>
      <c r="X244" s="191"/>
      <c r="Y244" s="191"/>
      <c r="Z244" s="191"/>
      <c r="AA244" s="191"/>
      <c r="AB244" s="191"/>
      <c r="AC244" s="387"/>
      <c r="AD244" s="191"/>
      <c r="AE244" s="191"/>
      <c r="AF244" s="416"/>
      <c r="AJ244" s="416" t="s">
        <v>658</v>
      </c>
      <c r="AK244" s="416" t="s">
        <v>314</v>
      </c>
      <c r="AL244" s="486">
        <v>1222838</v>
      </c>
      <c r="AM244" s="486"/>
      <c r="AN244" s="486"/>
      <c r="AO244" s="486"/>
      <c r="AP244" s="486"/>
      <c r="AQ244" s="486"/>
      <c r="AR244" s="486"/>
      <c r="AS244" s="486"/>
      <c r="AT244" s="486"/>
      <c r="AU244" s="486"/>
      <c r="AV244" s="486">
        <v>677.3</v>
      </c>
      <c r="AW244" s="486">
        <v>1222838</v>
      </c>
      <c r="AX244" s="486"/>
      <c r="AY244" s="486"/>
      <c r="AZ244" s="486"/>
      <c r="BA244" s="486"/>
      <c r="BB244" s="486"/>
      <c r="BC244" s="486"/>
      <c r="BD244" s="486"/>
      <c r="BE244" s="486"/>
      <c r="BF244" s="486"/>
      <c r="BG244" s="486"/>
      <c r="BH244" s="486"/>
      <c r="BI244" s="486"/>
      <c r="BJ244" s="486"/>
      <c r="BK244" s="486"/>
      <c r="BL244" s="486"/>
      <c r="BM244" s="486"/>
      <c r="BN244" s="447"/>
      <c r="BP244" s="497">
        <f t="shared" si="2"/>
        <v>0</v>
      </c>
      <c r="BQ244" s="497">
        <f t="shared" si="3"/>
        <v>0</v>
      </c>
      <c r="BR244" s="497">
        <f t="shared" si="4"/>
        <v>0</v>
      </c>
      <c r="BS244" s="497">
        <f t="shared" si="5"/>
        <v>0</v>
      </c>
      <c r="BT244" s="497">
        <f t="shared" si="6"/>
        <v>0</v>
      </c>
      <c r="BU244" s="497">
        <f t="shared" si="7"/>
        <v>0</v>
      </c>
      <c r="BV244" s="497">
        <f t="shared" si="8"/>
        <v>0</v>
      </c>
      <c r="BW244" s="497">
        <f t="shared" si="9"/>
        <v>0</v>
      </c>
      <c r="BX244" s="497">
        <f t="shared" si="10"/>
        <v>0</v>
      </c>
      <c r="BY244" s="497">
        <f t="shared" si="11"/>
        <v>0</v>
      </c>
      <c r="BZ244" s="497">
        <f t="shared" si="12"/>
        <v>0</v>
      </c>
      <c r="CA244" s="497">
        <f t="shared" si="13"/>
        <v>0</v>
      </c>
      <c r="CB244" s="497">
        <f t="shared" si="14"/>
        <v>0</v>
      </c>
      <c r="CC244" s="497">
        <f t="shared" si="15"/>
        <v>0</v>
      </c>
      <c r="CD244" s="497">
        <f t="shared" si="16"/>
        <v>0</v>
      </c>
      <c r="CE244" s="497">
        <f t="shared" si="17"/>
        <v>0</v>
      </c>
      <c r="CF244" s="497">
        <f t="shared" si="18"/>
        <v>0</v>
      </c>
      <c r="CG244" s="497">
        <f t="shared" si="19"/>
        <v>0</v>
      </c>
      <c r="CH244" s="497">
        <f t="shared" si="20"/>
        <v>0</v>
      </c>
      <c r="CI244" s="497">
        <f t="shared" si="21"/>
        <v>0</v>
      </c>
      <c r="CJ244" s="497">
        <f t="shared" si="22"/>
        <v>0</v>
      </c>
      <c r="CK244" s="497">
        <f t="shared" si="23"/>
        <v>0</v>
      </c>
      <c r="CL244" s="497">
        <f t="shared" si="24"/>
        <v>0</v>
      </c>
      <c r="CM244" s="497">
        <f t="shared" si="25"/>
        <v>0</v>
      </c>
      <c r="CN244" s="497">
        <f t="shared" si="26"/>
        <v>0</v>
      </c>
      <c r="CO244" s="497">
        <f t="shared" si="27"/>
        <v>0</v>
      </c>
      <c r="CP244" s="497">
        <f t="shared" si="28"/>
        <v>0</v>
      </c>
      <c r="CQ244" s="497">
        <f t="shared" si="29"/>
        <v>0</v>
      </c>
      <c r="CR244" s="497">
        <f t="shared" si="30"/>
        <v>0</v>
      </c>
    </row>
    <row r="245" spans="1:96" ht="15.75">
      <c r="A245" s="48" t="s">
        <v>659</v>
      </c>
      <c r="B245" s="446" t="s">
        <v>315</v>
      </c>
      <c r="C245" s="191">
        <v>1690693</v>
      </c>
      <c r="D245" s="194"/>
      <c r="E245" s="191"/>
      <c r="F245" s="191"/>
      <c r="G245" s="191"/>
      <c r="H245" s="191"/>
      <c r="I245" s="191"/>
      <c r="J245" s="191"/>
      <c r="K245" s="191"/>
      <c r="L245" s="191"/>
      <c r="M245" s="191">
        <v>690.3</v>
      </c>
      <c r="N245" s="191">
        <v>1222838</v>
      </c>
      <c r="O245" s="191"/>
      <c r="P245" s="191"/>
      <c r="Q245" s="191">
        <v>1077</v>
      </c>
      <c r="R245" s="191">
        <v>467855</v>
      </c>
      <c r="S245" s="191"/>
      <c r="T245" s="191"/>
      <c r="U245" s="191"/>
      <c r="V245" s="194"/>
      <c r="W245" s="191"/>
      <c r="X245" s="191"/>
      <c r="Y245" s="191"/>
      <c r="Z245" s="191"/>
      <c r="AA245" s="191"/>
      <c r="AB245" s="191"/>
      <c r="AC245" s="387"/>
      <c r="AD245" s="191"/>
      <c r="AE245" s="191"/>
      <c r="AF245" s="416"/>
      <c r="AJ245" s="416" t="s">
        <v>659</v>
      </c>
      <c r="AK245" s="416" t="s">
        <v>315</v>
      </c>
      <c r="AL245" s="486">
        <v>1447355</v>
      </c>
      <c r="AM245" s="486"/>
      <c r="AN245" s="486"/>
      <c r="AO245" s="486"/>
      <c r="AP245" s="486"/>
      <c r="AQ245" s="486"/>
      <c r="AR245" s="486"/>
      <c r="AS245" s="486"/>
      <c r="AT245" s="486"/>
      <c r="AU245" s="486"/>
      <c r="AV245" s="486">
        <v>690.3</v>
      </c>
      <c r="AW245" s="486">
        <v>980665</v>
      </c>
      <c r="AX245" s="486"/>
      <c r="AY245" s="486"/>
      <c r="AZ245" s="486">
        <v>1077</v>
      </c>
      <c r="BA245" s="486">
        <v>466690</v>
      </c>
      <c r="BB245" s="486"/>
      <c r="BC245" s="486"/>
      <c r="BD245" s="486"/>
      <c r="BE245" s="486"/>
      <c r="BF245" s="486"/>
      <c r="BG245" s="486"/>
      <c r="BH245" s="486"/>
      <c r="BI245" s="486"/>
      <c r="BJ245" s="486"/>
      <c r="BK245" s="486"/>
      <c r="BL245" s="486"/>
      <c r="BM245" s="486"/>
      <c r="BN245" s="447"/>
      <c r="BP245" s="497">
        <f t="shared" si="2"/>
        <v>243338</v>
      </c>
      <c r="BQ245" s="497">
        <f t="shared" si="3"/>
        <v>0</v>
      </c>
      <c r="BR245" s="497">
        <f t="shared" si="4"/>
        <v>0</v>
      </c>
      <c r="BS245" s="497">
        <f t="shared" si="5"/>
        <v>0</v>
      </c>
      <c r="BT245" s="497">
        <f t="shared" si="6"/>
        <v>0</v>
      </c>
      <c r="BU245" s="497">
        <f t="shared" si="7"/>
        <v>0</v>
      </c>
      <c r="BV245" s="497">
        <f t="shared" si="8"/>
        <v>0</v>
      </c>
      <c r="BW245" s="497">
        <f t="shared" si="9"/>
        <v>0</v>
      </c>
      <c r="BX245" s="497">
        <f t="shared" si="10"/>
        <v>0</v>
      </c>
      <c r="BY245" s="497">
        <f t="shared" si="11"/>
        <v>0</v>
      </c>
      <c r="BZ245" s="497">
        <f t="shared" si="12"/>
        <v>0</v>
      </c>
      <c r="CA245" s="497">
        <f t="shared" si="13"/>
        <v>242173</v>
      </c>
      <c r="CB245" s="497">
        <f t="shared" si="14"/>
        <v>0</v>
      </c>
      <c r="CC245" s="497">
        <f t="shared" si="15"/>
        <v>0</v>
      </c>
      <c r="CD245" s="497">
        <f t="shared" si="16"/>
        <v>0</v>
      </c>
      <c r="CE245" s="497">
        <f t="shared" si="17"/>
        <v>1165</v>
      </c>
      <c r="CF245" s="497">
        <f t="shared" si="18"/>
        <v>0</v>
      </c>
      <c r="CG245" s="497">
        <f t="shared" si="19"/>
        <v>0</v>
      </c>
      <c r="CH245" s="497">
        <f t="shared" si="20"/>
        <v>0</v>
      </c>
      <c r="CI245" s="497">
        <f t="shared" si="21"/>
        <v>0</v>
      </c>
      <c r="CJ245" s="497">
        <f t="shared" si="22"/>
        <v>0</v>
      </c>
      <c r="CK245" s="497">
        <f t="shared" si="23"/>
        <v>0</v>
      </c>
      <c r="CL245" s="497">
        <f t="shared" si="24"/>
        <v>0</v>
      </c>
      <c r="CM245" s="497">
        <f t="shared" si="25"/>
        <v>0</v>
      </c>
      <c r="CN245" s="497">
        <f t="shared" si="26"/>
        <v>0</v>
      </c>
      <c r="CO245" s="497">
        <f t="shared" si="27"/>
        <v>0</v>
      </c>
      <c r="CP245" s="497">
        <f t="shared" si="28"/>
        <v>0</v>
      </c>
      <c r="CQ245" s="497">
        <f t="shared" si="29"/>
        <v>0</v>
      </c>
      <c r="CR245" s="497">
        <f t="shared" si="30"/>
        <v>0</v>
      </c>
    </row>
    <row r="246" spans="1:96" ht="20.25" customHeight="1">
      <c r="A246" s="48" t="s">
        <v>660</v>
      </c>
      <c r="B246" s="446" t="s">
        <v>316</v>
      </c>
      <c r="C246" s="191">
        <v>2129660</v>
      </c>
      <c r="D246" s="194"/>
      <c r="E246" s="191"/>
      <c r="F246" s="191"/>
      <c r="G246" s="191"/>
      <c r="H246" s="191"/>
      <c r="I246" s="191"/>
      <c r="J246" s="191"/>
      <c r="K246" s="191"/>
      <c r="L246" s="191"/>
      <c r="M246" s="191">
        <v>997.1</v>
      </c>
      <c r="N246" s="191">
        <v>2129660</v>
      </c>
      <c r="O246" s="191"/>
      <c r="P246" s="191"/>
      <c r="Q246" s="191"/>
      <c r="R246" s="191"/>
      <c r="S246" s="191"/>
      <c r="T246" s="191"/>
      <c r="U246" s="191"/>
      <c r="V246" s="194"/>
      <c r="W246" s="191"/>
      <c r="X246" s="191"/>
      <c r="Y246" s="191"/>
      <c r="Z246" s="191"/>
      <c r="AA246" s="191"/>
      <c r="AB246" s="191"/>
      <c r="AC246" s="387"/>
      <c r="AD246" s="191"/>
      <c r="AE246" s="191"/>
      <c r="AF246" s="416"/>
      <c r="AJ246" s="416" t="s">
        <v>660</v>
      </c>
      <c r="AK246" s="416" t="s">
        <v>316</v>
      </c>
      <c r="AL246" s="486">
        <v>2082956</v>
      </c>
      <c r="AM246" s="486"/>
      <c r="AN246" s="486"/>
      <c r="AO246" s="486"/>
      <c r="AP246" s="486"/>
      <c r="AQ246" s="486"/>
      <c r="AR246" s="486"/>
      <c r="AS246" s="486"/>
      <c r="AT246" s="486"/>
      <c r="AU246" s="486"/>
      <c r="AV246" s="486">
        <v>997.1</v>
      </c>
      <c r="AW246" s="486">
        <v>2082956</v>
      </c>
      <c r="AX246" s="486"/>
      <c r="AY246" s="486"/>
      <c r="AZ246" s="486"/>
      <c r="BA246" s="486"/>
      <c r="BB246" s="486"/>
      <c r="BC246" s="486"/>
      <c r="BD246" s="486"/>
      <c r="BE246" s="486"/>
      <c r="BF246" s="486"/>
      <c r="BG246" s="486"/>
      <c r="BH246" s="486"/>
      <c r="BI246" s="486"/>
      <c r="BJ246" s="486"/>
      <c r="BK246" s="486"/>
      <c r="BL246" s="486"/>
      <c r="BM246" s="486"/>
      <c r="BN246" s="447"/>
      <c r="BP246" s="497">
        <f t="shared" si="2"/>
        <v>46704</v>
      </c>
      <c r="BQ246" s="497">
        <f t="shared" si="3"/>
        <v>0</v>
      </c>
      <c r="BR246" s="497">
        <f t="shared" si="4"/>
        <v>0</v>
      </c>
      <c r="BS246" s="497">
        <f t="shared" si="5"/>
        <v>0</v>
      </c>
      <c r="BT246" s="497">
        <f t="shared" si="6"/>
        <v>0</v>
      </c>
      <c r="BU246" s="497">
        <f t="shared" si="7"/>
        <v>0</v>
      </c>
      <c r="BV246" s="497">
        <f t="shared" si="8"/>
        <v>0</v>
      </c>
      <c r="BW246" s="497">
        <f t="shared" si="9"/>
        <v>0</v>
      </c>
      <c r="BX246" s="497">
        <f t="shared" si="10"/>
        <v>0</v>
      </c>
      <c r="BY246" s="497">
        <f t="shared" si="11"/>
        <v>0</v>
      </c>
      <c r="BZ246" s="497">
        <f t="shared" si="12"/>
        <v>0</v>
      </c>
      <c r="CA246" s="497">
        <f t="shared" si="13"/>
        <v>46704</v>
      </c>
      <c r="CB246" s="497">
        <f t="shared" si="14"/>
        <v>0</v>
      </c>
      <c r="CC246" s="497">
        <f t="shared" si="15"/>
        <v>0</v>
      </c>
      <c r="CD246" s="497">
        <f t="shared" si="16"/>
        <v>0</v>
      </c>
      <c r="CE246" s="497">
        <f t="shared" si="17"/>
        <v>0</v>
      </c>
      <c r="CF246" s="497">
        <f t="shared" si="18"/>
        <v>0</v>
      </c>
      <c r="CG246" s="497">
        <f t="shared" si="19"/>
        <v>0</v>
      </c>
      <c r="CH246" s="497">
        <f t="shared" si="20"/>
        <v>0</v>
      </c>
      <c r="CI246" s="497">
        <f t="shared" si="21"/>
        <v>0</v>
      </c>
      <c r="CJ246" s="497">
        <f t="shared" si="22"/>
        <v>0</v>
      </c>
      <c r="CK246" s="497">
        <f t="shared" si="23"/>
        <v>0</v>
      </c>
      <c r="CL246" s="497">
        <f t="shared" si="24"/>
        <v>0</v>
      </c>
      <c r="CM246" s="497">
        <f t="shared" si="25"/>
        <v>0</v>
      </c>
      <c r="CN246" s="497">
        <f t="shared" si="26"/>
        <v>0</v>
      </c>
      <c r="CO246" s="497">
        <f t="shared" si="27"/>
        <v>0</v>
      </c>
      <c r="CP246" s="497">
        <f t="shared" si="28"/>
        <v>0</v>
      </c>
      <c r="CQ246" s="497">
        <f t="shared" si="29"/>
        <v>0</v>
      </c>
      <c r="CR246" s="497">
        <f t="shared" si="30"/>
        <v>0</v>
      </c>
    </row>
    <row r="247" spans="1:96" ht="25.5">
      <c r="A247" s="48" t="s">
        <v>661</v>
      </c>
      <c r="B247" s="446" t="s">
        <v>889</v>
      </c>
      <c r="C247" s="191">
        <v>1131436</v>
      </c>
      <c r="D247" s="194">
        <v>1131436</v>
      </c>
      <c r="E247" s="191"/>
      <c r="F247" s="191">
        <v>894452</v>
      </c>
      <c r="G247" s="191">
        <v>236984</v>
      </c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4"/>
      <c r="W247" s="191"/>
      <c r="X247" s="191"/>
      <c r="Y247" s="191"/>
      <c r="Z247" s="191"/>
      <c r="AA247" s="191"/>
      <c r="AB247" s="191"/>
      <c r="AC247" s="387"/>
      <c r="AD247" s="191"/>
      <c r="AE247" s="191"/>
      <c r="AF247" s="416"/>
      <c r="AJ247" s="416" t="s">
        <v>661</v>
      </c>
      <c r="AK247" s="416" t="s">
        <v>889</v>
      </c>
      <c r="AL247" s="486">
        <v>1119836</v>
      </c>
      <c r="AM247" s="486">
        <v>1119836</v>
      </c>
      <c r="AN247" s="486"/>
      <c r="AO247" s="486">
        <v>894452</v>
      </c>
      <c r="AP247" s="486">
        <v>225384</v>
      </c>
      <c r="AQ247" s="486"/>
      <c r="AR247" s="486"/>
      <c r="AS247" s="486"/>
      <c r="AT247" s="486"/>
      <c r="AU247" s="486"/>
      <c r="AV247" s="486"/>
      <c r="AW247" s="486"/>
      <c r="AX247" s="486"/>
      <c r="AY247" s="486"/>
      <c r="AZ247" s="486"/>
      <c r="BA247" s="486"/>
      <c r="BB247" s="486"/>
      <c r="BC247" s="486"/>
      <c r="BD247" s="486"/>
      <c r="BE247" s="486"/>
      <c r="BF247" s="486"/>
      <c r="BG247" s="486"/>
      <c r="BH247" s="486"/>
      <c r="BI247" s="486"/>
      <c r="BJ247" s="486"/>
      <c r="BK247" s="486"/>
      <c r="BL247" s="486"/>
      <c r="BM247" s="486"/>
      <c r="BN247" s="447"/>
      <c r="BP247" s="497">
        <f t="shared" si="2"/>
        <v>11600</v>
      </c>
      <c r="BQ247" s="497">
        <f t="shared" si="3"/>
        <v>11600</v>
      </c>
      <c r="BR247" s="497">
        <f t="shared" si="4"/>
        <v>0</v>
      </c>
      <c r="BS247" s="497">
        <f t="shared" si="5"/>
        <v>0</v>
      </c>
      <c r="BT247" s="497">
        <f t="shared" si="6"/>
        <v>11600</v>
      </c>
      <c r="BU247" s="497">
        <f t="shared" si="7"/>
        <v>0</v>
      </c>
      <c r="BV247" s="497">
        <f t="shared" si="8"/>
        <v>0</v>
      </c>
      <c r="BW247" s="497">
        <f t="shared" si="9"/>
        <v>0</v>
      </c>
      <c r="BX247" s="497">
        <f t="shared" si="10"/>
        <v>0</v>
      </c>
      <c r="BY247" s="497">
        <f t="shared" si="11"/>
        <v>0</v>
      </c>
      <c r="BZ247" s="497">
        <f t="shared" si="12"/>
        <v>0</v>
      </c>
      <c r="CA247" s="497">
        <f t="shared" si="13"/>
        <v>0</v>
      </c>
      <c r="CB247" s="497">
        <f t="shared" si="14"/>
        <v>0</v>
      </c>
      <c r="CC247" s="497">
        <f t="shared" si="15"/>
        <v>0</v>
      </c>
      <c r="CD247" s="497">
        <f t="shared" si="16"/>
        <v>0</v>
      </c>
      <c r="CE247" s="497">
        <f t="shared" si="17"/>
        <v>0</v>
      </c>
      <c r="CF247" s="497">
        <f t="shared" si="18"/>
        <v>0</v>
      </c>
      <c r="CG247" s="497">
        <f t="shared" si="19"/>
        <v>0</v>
      </c>
      <c r="CH247" s="497">
        <f t="shared" si="20"/>
        <v>0</v>
      </c>
      <c r="CI247" s="497">
        <f t="shared" si="21"/>
        <v>0</v>
      </c>
      <c r="CJ247" s="497">
        <f t="shared" si="22"/>
        <v>0</v>
      </c>
      <c r="CK247" s="497">
        <f t="shared" si="23"/>
        <v>0</v>
      </c>
      <c r="CL247" s="497">
        <f t="shared" si="24"/>
        <v>0</v>
      </c>
      <c r="CM247" s="497">
        <f t="shared" si="25"/>
        <v>0</v>
      </c>
      <c r="CN247" s="497">
        <f t="shared" si="26"/>
        <v>0</v>
      </c>
      <c r="CO247" s="497">
        <f t="shared" si="27"/>
        <v>0</v>
      </c>
      <c r="CP247" s="497">
        <f t="shared" si="28"/>
        <v>0</v>
      </c>
      <c r="CQ247" s="497">
        <f t="shared" si="29"/>
        <v>0</v>
      </c>
      <c r="CR247" s="497">
        <f t="shared" si="30"/>
        <v>0</v>
      </c>
    </row>
    <row r="248" spans="1:96" ht="15.75">
      <c r="A248" s="48" t="s">
        <v>662</v>
      </c>
      <c r="B248" s="446" t="s">
        <v>890</v>
      </c>
      <c r="C248" s="191">
        <v>2075733</v>
      </c>
      <c r="D248" s="194"/>
      <c r="E248" s="191"/>
      <c r="F248" s="191"/>
      <c r="G248" s="191"/>
      <c r="H248" s="191"/>
      <c r="I248" s="191"/>
      <c r="J248" s="191"/>
      <c r="K248" s="417">
        <v>1</v>
      </c>
      <c r="L248" s="191">
        <v>2075733</v>
      </c>
      <c r="M248" s="191"/>
      <c r="N248" s="191"/>
      <c r="O248" s="191"/>
      <c r="P248" s="191"/>
      <c r="Q248" s="191"/>
      <c r="R248" s="191"/>
      <c r="S248" s="191"/>
      <c r="T248" s="191"/>
      <c r="U248" s="191"/>
      <c r="V248" s="194"/>
      <c r="W248" s="191"/>
      <c r="X248" s="191"/>
      <c r="Y248" s="191"/>
      <c r="Z248" s="191"/>
      <c r="AA248" s="191"/>
      <c r="AB248" s="191"/>
      <c r="AC248" s="387"/>
      <c r="AD248" s="191"/>
      <c r="AE248" s="191"/>
      <c r="AF248" s="416"/>
      <c r="AJ248" s="416" t="s">
        <v>662</v>
      </c>
      <c r="AK248" s="416" t="s">
        <v>890</v>
      </c>
      <c r="AL248" s="486">
        <v>1852296</v>
      </c>
      <c r="AM248" s="486"/>
      <c r="AN248" s="486"/>
      <c r="AO248" s="486"/>
      <c r="AP248" s="486"/>
      <c r="AQ248" s="486"/>
      <c r="AR248" s="486"/>
      <c r="AS248" s="486"/>
      <c r="AT248" s="486">
        <v>1</v>
      </c>
      <c r="AU248" s="486">
        <v>1852296</v>
      </c>
      <c r="AV248" s="486"/>
      <c r="AW248" s="486"/>
      <c r="AX248" s="486"/>
      <c r="AY248" s="486"/>
      <c r="AZ248" s="486"/>
      <c r="BA248" s="486"/>
      <c r="BB248" s="486"/>
      <c r="BC248" s="486"/>
      <c r="BD248" s="486"/>
      <c r="BE248" s="486"/>
      <c r="BF248" s="486"/>
      <c r="BG248" s="486"/>
      <c r="BH248" s="486"/>
      <c r="BI248" s="486"/>
      <c r="BJ248" s="486"/>
      <c r="BK248" s="486"/>
      <c r="BL248" s="486"/>
      <c r="BM248" s="486"/>
      <c r="BN248" s="447"/>
      <c r="BP248" s="497">
        <f t="shared" si="2"/>
        <v>223437</v>
      </c>
      <c r="BQ248" s="497">
        <f t="shared" si="3"/>
        <v>0</v>
      </c>
      <c r="BR248" s="497">
        <f t="shared" si="4"/>
        <v>0</v>
      </c>
      <c r="BS248" s="497">
        <f t="shared" si="5"/>
        <v>0</v>
      </c>
      <c r="BT248" s="497">
        <f t="shared" si="6"/>
        <v>0</v>
      </c>
      <c r="BU248" s="497">
        <f t="shared" si="7"/>
        <v>0</v>
      </c>
      <c r="BV248" s="497">
        <f t="shared" si="8"/>
        <v>0</v>
      </c>
      <c r="BW248" s="497">
        <f t="shared" si="9"/>
        <v>0</v>
      </c>
      <c r="BX248" s="497">
        <f t="shared" si="10"/>
        <v>0</v>
      </c>
      <c r="BY248" s="497">
        <f t="shared" si="11"/>
        <v>223437</v>
      </c>
      <c r="BZ248" s="497">
        <f t="shared" si="12"/>
        <v>0</v>
      </c>
      <c r="CA248" s="497">
        <f t="shared" si="13"/>
        <v>0</v>
      </c>
      <c r="CB248" s="497">
        <f t="shared" si="14"/>
        <v>0</v>
      </c>
      <c r="CC248" s="497">
        <f t="shared" si="15"/>
        <v>0</v>
      </c>
      <c r="CD248" s="497">
        <f t="shared" si="16"/>
        <v>0</v>
      </c>
      <c r="CE248" s="497">
        <f t="shared" si="17"/>
        <v>0</v>
      </c>
      <c r="CF248" s="497">
        <f t="shared" si="18"/>
        <v>0</v>
      </c>
      <c r="CG248" s="497">
        <f t="shared" si="19"/>
        <v>0</v>
      </c>
      <c r="CH248" s="497">
        <f t="shared" si="20"/>
        <v>0</v>
      </c>
      <c r="CI248" s="497">
        <f t="shared" si="21"/>
        <v>0</v>
      </c>
      <c r="CJ248" s="497">
        <f t="shared" si="22"/>
        <v>0</v>
      </c>
      <c r="CK248" s="497">
        <f t="shared" si="23"/>
        <v>0</v>
      </c>
      <c r="CL248" s="497">
        <f t="shared" si="24"/>
        <v>0</v>
      </c>
      <c r="CM248" s="497">
        <f t="shared" si="25"/>
        <v>0</v>
      </c>
      <c r="CN248" s="497">
        <f t="shared" si="26"/>
        <v>0</v>
      </c>
      <c r="CO248" s="497">
        <f t="shared" si="27"/>
        <v>0</v>
      </c>
      <c r="CP248" s="497">
        <f t="shared" si="28"/>
        <v>0</v>
      </c>
      <c r="CQ248" s="497">
        <f t="shared" si="29"/>
        <v>0</v>
      </c>
      <c r="CR248" s="497">
        <f t="shared" si="30"/>
        <v>0</v>
      </c>
    </row>
    <row r="249" spans="1:96" ht="15.75">
      <c r="A249" s="48" t="s">
        <v>663</v>
      </c>
      <c r="B249" s="446" t="s">
        <v>317</v>
      </c>
      <c r="C249" s="191">
        <v>9609809</v>
      </c>
      <c r="D249" s="194">
        <v>9609809</v>
      </c>
      <c r="E249" s="191"/>
      <c r="F249" s="191">
        <v>2145048</v>
      </c>
      <c r="G249" s="191">
        <v>1500000</v>
      </c>
      <c r="H249" s="191">
        <v>5964761</v>
      </c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4"/>
      <c r="W249" s="191"/>
      <c r="X249" s="191"/>
      <c r="Y249" s="191"/>
      <c r="Z249" s="191"/>
      <c r="AA249" s="191"/>
      <c r="AB249" s="191"/>
      <c r="AC249" s="387"/>
      <c r="AD249" s="191"/>
      <c r="AE249" s="191"/>
      <c r="AF249" s="416"/>
      <c r="AJ249" s="416" t="s">
        <v>663</v>
      </c>
      <c r="AK249" s="416" t="s">
        <v>317</v>
      </c>
      <c r="AL249" s="486">
        <v>8835857</v>
      </c>
      <c r="AM249" s="486">
        <v>8835857</v>
      </c>
      <c r="AN249" s="486"/>
      <c r="AO249" s="486">
        <v>2089314</v>
      </c>
      <c r="AP249" s="486">
        <v>781782</v>
      </c>
      <c r="AQ249" s="486">
        <v>5964761</v>
      </c>
      <c r="AR249" s="486"/>
      <c r="AS249" s="486"/>
      <c r="AT249" s="486"/>
      <c r="AU249" s="486"/>
      <c r="AV249" s="486"/>
      <c r="AW249" s="486"/>
      <c r="AX249" s="486"/>
      <c r="AY249" s="486"/>
      <c r="AZ249" s="486"/>
      <c r="BA249" s="486"/>
      <c r="BB249" s="486"/>
      <c r="BC249" s="486"/>
      <c r="BD249" s="486"/>
      <c r="BE249" s="486"/>
      <c r="BF249" s="486"/>
      <c r="BG249" s="486"/>
      <c r="BH249" s="486"/>
      <c r="BI249" s="486"/>
      <c r="BJ249" s="486"/>
      <c r="BK249" s="486"/>
      <c r="BL249" s="486"/>
      <c r="BM249" s="486"/>
      <c r="BN249" s="447"/>
      <c r="BP249" s="497">
        <f t="shared" si="2"/>
        <v>773952</v>
      </c>
      <c r="BQ249" s="497">
        <f t="shared" si="3"/>
        <v>773952</v>
      </c>
      <c r="BR249" s="497">
        <f t="shared" si="4"/>
        <v>0</v>
      </c>
      <c r="BS249" s="497">
        <f t="shared" si="5"/>
        <v>55734</v>
      </c>
      <c r="BT249" s="497">
        <f t="shared" si="6"/>
        <v>718218</v>
      </c>
      <c r="BU249" s="497">
        <f t="shared" si="7"/>
        <v>0</v>
      </c>
      <c r="BV249" s="497">
        <f t="shared" si="8"/>
        <v>0</v>
      </c>
      <c r="BW249" s="497">
        <f t="shared" si="9"/>
        <v>0</v>
      </c>
      <c r="BX249" s="497">
        <f t="shared" si="10"/>
        <v>0</v>
      </c>
      <c r="BY249" s="497">
        <f t="shared" si="11"/>
        <v>0</v>
      </c>
      <c r="BZ249" s="497">
        <f t="shared" si="12"/>
        <v>0</v>
      </c>
      <c r="CA249" s="497">
        <f t="shared" si="13"/>
        <v>0</v>
      </c>
      <c r="CB249" s="497">
        <f t="shared" si="14"/>
        <v>0</v>
      </c>
      <c r="CC249" s="497">
        <f t="shared" si="15"/>
        <v>0</v>
      </c>
      <c r="CD249" s="497">
        <f t="shared" si="16"/>
        <v>0</v>
      </c>
      <c r="CE249" s="497">
        <f t="shared" si="17"/>
        <v>0</v>
      </c>
      <c r="CF249" s="497">
        <f t="shared" si="18"/>
        <v>0</v>
      </c>
      <c r="CG249" s="497">
        <f t="shared" si="19"/>
        <v>0</v>
      </c>
      <c r="CH249" s="497">
        <f t="shared" si="20"/>
        <v>0</v>
      </c>
      <c r="CI249" s="497">
        <f t="shared" si="21"/>
        <v>0</v>
      </c>
      <c r="CJ249" s="497">
        <f t="shared" si="22"/>
        <v>0</v>
      </c>
      <c r="CK249" s="497">
        <f t="shared" si="23"/>
        <v>0</v>
      </c>
      <c r="CL249" s="497">
        <f t="shared" si="24"/>
        <v>0</v>
      </c>
      <c r="CM249" s="497">
        <f t="shared" si="25"/>
        <v>0</v>
      </c>
      <c r="CN249" s="497">
        <f t="shared" si="26"/>
        <v>0</v>
      </c>
      <c r="CO249" s="497">
        <f t="shared" si="27"/>
        <v>0</v>
      </c>
      <c r="CP249" s="497">
        <f t="shared" si="28"/>
        <v>0</v>
      </c>
      <c r="CQ249" s="497">
        <f t="shared" si="29"/>
        <v>0</v>
      </c>
      <c r="CR249" s="497">
        <f t="shared" si="30"/>
        <v>0</v>
      </c>
    </row>
    <row r="250" spans="1:96" ht="15.75">
      <c r="A250" s="48" t="s">
        <v>664</v>
      </c>
      <c r="B250" s="446" t="s">
        <v>891</v>
      </c>
      <c r="C250" s="191">
        <v>2973652</v>
      </c>
      <c r="D250" s="194">
        <v>2973652</v>
      </c>
      <c r="E250" s="191"/>
      <c r="F250" s="191"/>
      <c r="G250" s="191"/>
      <c r="H250" s="191">
        <v>2973652</v>
      </c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4"/>
      <c r="W250" s="191"/>
      <c r="X250" s="191"/>
      <c r="Y250" s="191"/>
      <c r="Z250" s="191"/>
      <c r="AA250" s="191"/>
      <c r="AB250" s="191"/>
      <c r="AC250" s="387"/>
      <c r="AD250" s="191"/>
      <c r="AE250" s="191"/>
      <c r="AF250" s="416"/>
      <c r="AJ250" s="416" t="s">
        <v>664</v>
      </c>
      <c r="AK250" s="416" t="s">
        <v>891</v>
      </c>
      <c r="AL250" s="486">
        <v>2973652</v>
      </c>
      <c r="AM250" s="486">
        <v>2973652</v>
      </c>
      <c r="AN250" s="486"/>
      <c r="AO250" s="486"/>
      <c r="AP250" s="486"/>
      <c r="AQ250" s="486">
        <v>2973652</v>
      </c>
      <c r="AR250" s="486"/>
      <c r="AS250" s="486"/>
      <c r="AT250" s="486"/>
      <c r="AU250" s="486"/>
      <c r="AV250" s="486"/>
      <c r="AW250" s="486"/>
      <c r="AX250" s="486"/>
      <c r="AY250" s="486"/>
      <c r="AZ250" s="486"/>
      <c r="BA250" s="486"/>
      <c r="BB250" s="486"/>
      <c r="BC250" s="486"/>
      <c r="BD250" s="486"/>
      <c r="BE250" s="486"/>
      <c r="BF250" s="486"/>
      <c r="BG250" s="486"/>
      <c r="BH250" s="486"/>
      <c r="BI250" s="486"/>
      <c r="BJ250" s="486"/>
      <c r="BK250" s="486"/>
      <c r="BL250" s="486"/>
      <c r="BM250" s="486"/>
      <c r="BN250" s="447"/>
      <c r="BP250" s="497">
        <f t="shared" si="2"/>
        <v>0</v>
      </c>
      <c r="BQ250" s="497">
        <f t="shared" si="3"/>
        <v>0</v>
      </c>
      <c r="BR250" s="497">
        <f t="shared" si="4"/>
        <v>0</v>
      </c>
      <c r="BS250" s="497">
        <f t="shared" si="5"/>
        <v>0</v>
      </c>
      <c r="BT250" s="497">
        <f t="shared" si="6"/>
        <v>0</v>
      </c>
      <c r="BU250" s="497">
        <f t="shared" si="7"/>
        <v>0</v>
      </c>
      <c r="BV250" s="497">
        <f t="shared" si="8"/>
        <v>0</v>
      </c>
      <c r="BW250" s="497">
        <f t="shared" si="9"/>
        <v>0</v>
      </c>
      <c r="BX250" s="497">
        <f t="shared" si="10"/>
        <v>0</v>
      </c>
      <c r="BY250" s="497">
        <f t="shared" si="11"/>
        <v>0</v>
      </c>
      <c r="BZ250" s="497">
        <f t="shared" si="12"/>
        <v>0</v>
      </c>
      <c r="CA250" s="497">
        <f t="shared" si="13"/>
        <v>0</v>
      </c>
      <c r="CB250" s="497">
        <f t="shared" si="14"/>
        <v>0</v>
      </c>
      <c r="CC250" s="497">
        <f t="shared" si="15"/>
        <v>0</v>
      </c>
      <c r="CD250" s="497">
        <f t="shared" si="16"/>
        <v>0</v>
      </c>
      <c r="CE250" s="497">
        <f t="shared" si="17"/>
        <v>0</v>
      </c>
      <c r="CF250" s="497">
        <f t="shared" si="18"/>
        <v>0</v>
      </c>
      <c r="CG250" s="497">
        <f t="shared" si="19"/>
        <v>0</v>
      </c>
      <c r="CH250" s="497">
        <f t="shared" si="20"/>
        <v>0</v>
      </c>
      <c r="CI250" s="497">
        <f t="shared" si="21"/>
        <v>0</v>
      </c>
      <c r="CJ250" s="497">
        <f t="shared" si="22"/>
        <v>0</v>
      </c>
      <c r="CK250" s="497">
        <f t="shared" si="23"/>
        <v>0</v>
      </c>
      <c r="CL250" s="497">
        <f t="shared" si="24"/>
        <v>0</v>
      </c>
      <c r="CM250" s="497">
        <f t="shared" si="25"/>
        <v>0</v>
      </c>
      <c r="CN250" s="497">
        <f t="shared" si="26"/>
        <v>0</v>
      </c>
      <c r="CO250" s="497">
        <f t="shared" si="27"/>
        <v>0</v>
      </c>
      <c r="CP250" s="497">
        <f t="shared" si="28"/>
        <v>0</v>
      </c>
      <c r="CQ250" s="497">
        <f t="shared" si="29"/>
        <v>0</v>
      </c>
      <c r="CR250" s="497">
        <f t="shared" si="30"/>
        <v>0</v>
      </c>
    </row>
    <row r="251" spans="1:96" ht="15.75">
      <c r="A251" s="48" t="s">
        <v>665</v>
      </c>
      <c r="B251" s="446" t="s">
        <v>892</v>
      </c>
      <c r="C251" s="191">
        <v>433138</v>
      </c>
      <c r="D251" s="194">
        <v>433138</v>
      </c>
      <c r="E251" s="191"/>
      <c r="F251" s="191">
        <v>216569</v>
      </c>
      <c r="G251" s="191">
        <v>216569</v>
      </c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4"/>
      <c r="W251" s="191"/>
      <c r="X251" s="191"/>
      <c r="Y251" s="191"/>
      <c r="Z251" s="191"/>
      <c r="AA251" s="191"/>
      <c r="AB251" s="191"/>
      <c r="AC251" s="387"/>
      <c r="AD251" s="191"/>
      <c r="AE251" s="191"/>
      <c r="AF251" s="416"/>
      <c r="AJ251" s="416" t="s">
        <v>665</v>
      </c>
      <c r="AK251" s="416" t="s">
        <v>892</v>
      </c>
      <c r="AL251" s="486">
        <v>433249</v>
      </c>
      <c r="AM251" s="486">
        <v>433249</v>
      </c>
      <c r="AN251" s="486"/>
      <c r="AO251" s="486">
        <v>216637</v>
      </c>
      <c r="AP251" s="486">
        <v>216612</v>
      </c>
      <c r="AQ251" s="486"/>
      <c r="AR251" s="486"/>
      <c r="AS251" s="486"/>
      <c r="AT251" s="486"/>
      <c r="AU251" s="486"/>
      <c r="AV251" s="486"/>
      <c r="AW251" s="486"/>
      <c r="AX251" s="486"/>
      <c r="AY251" s="486"/>
      <c r="AZ251" s="486"/>
      <c r="BA251" s="486"/>
      <c r="BB251" s="486"/>
      <c r="BC251" s="486"/>
      <c r="BD251" s="486"/>
      <c r="BE251" s="486"/>
      <c r="BF251" s="486"/>
      <c r="BG251" s="486"/>
      <c r="BH251" s="486"/>
      <c r="BI251" s="486"/>
      <c r="BJ251" s="486"/>
      <c r="BK251" s="486"/>
      <c r="BL251" s="486"/>
      <c r="BM251" s="486"/>
      <c r="BN251" s="447"/>
      <c r="BP251" s="497">
        <f t="shared" si="2"/>
        <v>-111</v>
      </c>
      <c r="BQ251" s="497">
        <f t="shared" si="3"/>
        <v>-111</v>
      </c>
      <c r="BR251" s="497">
        <f t="shared" si="4"/>
        <v>0</v>
      </c>
      <c r="BS251" s="497">
        <f t="shared" si="5"/>
        <v>-68</v>
      </c>
      <c r="BT251" s="497">
        <f t="shared" si="6"/>
        <v>-43</v>
      </c>
      <c r="BU251" s="497">
        <f t="shared" si="7"/>
        <v>0</v>
      </c>
      <c r="BV251" s="497">
        <f t="shared" si="8"/>
        <v>0</v>
      </c>
      <c r="BW251" s="497">
        <f t="shared" si="9"/>
        <v>0</v>
      </c>
      <c r="BX251" s="497">
        <f t="shared" si="10"/>
        <v>0</v>
      </c>
      <c r="BY251" s="497">
        <f t="shared" si="11"/>
        <v>0</v>
      </c>
      <c r="BZ251" s="497">
        <f t="shared" si="12"/>
        <v>0</v>
      </c>
      <c r="CA251" s="497">
        <f t="shared" si="13"/>
        <v>0</v>
      </c>
      <c r="CB251" s="497">
        <f t="shared" si="14"/>
        <v>0</v>
      </c>
      <c r="CC251" s="497">
        <f t="shared" si="15"/>
        <v>0</v>
      </c>
      <c r="CD251" s="497">
        <f t="shared" si="16"/>
        <v>0</v>
      </c>
      <c r="CE251" s="497">
        <f t="shared" si="17"/>
        <v>0</v>
      </c>
      <c r="CF251" s="497">
        <f t="shared" si="18"/>
        <v>0</v>
      </c>
      <c r="CG251" s="497">
        <f t="shared" si="19"/>
        <v>0</v>
      </c>
      <c r="CH251" s="497">
        <f t="shared" si="20"/>
        <v>0</v>
      </c>
      <c r="CI251" s="497">
        <f t="shared" si="21"/>
        <v>0</v>
      </c>
      <c r="CJ251" s="497">
        <f t="shared" si="22"/>
        <v>0</v>
      </c>
      <c r="CK251" s="497">
        <f t="shared" si="23"/>
        <v>0</v>
      </c>
      <c r="CL251" s="497">
        <f t="shared" si="24"/>
        <v>0</v>
      </c>
      <c r="CM251" s="497">
        <f t="shared" si="25"/>
        <v>0</v>
      </c>
      <c r="CN251" s="497">
        <f t="shared" si="26"/>
        <v>0</v>
      </c>
      <c r="CO251" s="497">
        <f t="shared" si="27"/>
        <v>0</v>
      </c>
      <c r="CP251" s="497">
        <f t="shared" si="28"/>
        <v>0</v>
      </c>
      <c r="CQ251" s="497">
        <f t="shared" si="29"/>
        <v>0</v>
      </c>
      <c r="CR251" s="497">
        <f t="shared" si="30"/>
        <v>0</v>
      </c>
    </row>
    <row r="252" spans="1:96" ht="15.75">
      <c r="A252" s="48" t="s">
        <v>666</v>
      </c>
      <c r="B252" s="446" t="s">
        <v>893</v>
      </c>
      <c r="C252" s="191">
        <v>1574027</v>
      </c>
      <c r="D252" s="194"/>
      <c r="E252" s="191"/>
      <c r="F252" s="191"/>
      <c r="G252" s="191"/>
      <c r="H252" s="191"/>
      <c r="I252" s="191"/>
      <c r="J252" s="191"/>
      <c r="K252" s="191"/>
      <c r="L252" s="191"/>
      <c r="M252" s="191">
        <v>1800.63</v>
      </c>
      <c r="N252" s="191">
        <v>1574027</v>
      </c>
      <c r="O252" s="191"/>
      <c r="P252" s="191"/>
      <c r="Q252" s="191"/>
      <c r="R252" s="191"/>
      <c r="S252" s="191"/>
      <c r="T252" s="191"/>
      <c r="U252" s="191"/>
      <c r="V252" s="194"/>
      <c r="W252" s="191"/>
      <c r="X252" s="191"/>
      <c r="Y252" s="191"/>
      <c r="Z252" s="191"/>
      <c r="AA252" s="191"/>
      <c r="AB252" s="191"/>
      <c r="AC252" s="387"/>
      <c r="AD252" s="191"/>
      <c r="AE252" s="191"/>
      <c r="AF252" s="416"/>
      <c r="AJ252" s="416" t="s">
        <v>666</v>
      </c>
      <c r="AK252" s="416" t="s">
        <v>893</v>
      </c>
      <c r="AL252" s="486">
        <v>1558378</v>
      </c>
      <c r="AM252" s="486"/>
      <c r="AN252" s="486"/>
      <c r="AO252" s="486"/>
      <c r="AP252" s="486"/>
      <c r="AQ252" s="486"/>
      <c r="AR252" s="486"/>
      <c r="AS252" s="486"/>
      <c r="AT252" s="486"/>
      <c r="AU252" s="486"/>
      <c r="AV252" s="486">
        <v>1800.63</v>
      </c>
      <c r="AW252" s="486">
        <v>1558378</v>
      </c>
      <c r="AX252" s="486"/>
      <c r="AY252" s="486"/>
      <c r="AZ252" s="486"/>
      <c r="BA252" s="486"/>
      <c r="BB252" s="486"/>
      <c r="BC252" s="486"/>
      <c r="BD252" s="486"/>
      <c r="BE252" s="486"/>
      <c r="BF252" s="486"/>
      <c r="BG252" s="486"/>
      <c r="BH252" s="486"/>
      <c r="BI252" s="486"/>
      <c r="BJ252" s="486"/>
      <c r="BK252" s="486"/>
      <c r="BL252" s="486"/>
      <c r="BM252" s="486"/>
      <c r="BN252" s="447"/>
      <c r="BP252" s="497">
        <f t="shared" si="2"/>
        <v>15649</v>
      </c>
      <c r="BQ252" s="497">
        <f t="shared" si="3"/>
        <v>0</v>
      </c>
      <c r="BR252" s="497">
        <f t="shared" si="4"/>
        <v>0</v>
      </c>
      <c r="BS252" s="497">
        <f t="shared" si="5"/>
        <v>0</v>
      </c>
      <c r="BT252" s="497">
        <f t="shared" si="6"/>
        <v>0</v>
      </c>
      <c r="BU252" s="497">
        <f t="shared" si="7"/>
        <v>0</v>
      </c>
      <c r="BV252" s="497">
        <f t="shared" si="8"/>
        <v>0</v>
      </c>
      <c r="BW252" s="497">
        <f t="shared" si="9"/>
        <v>0</v>
      </c>
      <c r="BX252" s="497">
        <f t="shared" si="10"/>
        <v>0</v>
      </c>
      <c r="BY252" s="497">
        <f t="shared" si="11"/>
        <v>0</v>
      </c>
      <c r="BZ252" s="497">
        <f t="shared" si="12"/>
        <v>0</v>
      </c>
      <c r="CA252" s="497">
        <f t="shared" si="13"/>
        <v>15649</v>
      </c>
      <c r="CB252" s="497">
        <f t="shared" si="14"/>
        <v>0</v>
      </c>
      <c r="CC252" s="497">
        <f t="shared" si="15"/>
        <v>0</v>
      </c>
      <c r="CD252" s="497">
        <f t="shared" si="16"/>
        <v>0</v>
      </c>
      <c r="CE252" s="497">
        <f t="shared" si="17"/>
        <v>0</v>
      </c>
      <c r="CF252" s="497">
        <f t="shared" si="18"/>
        <v>0</v>
      </c>
      <c r="CG252" s="497">
        <f t="shared" si="19"/>
        <v>0</v>
      </c>
      <c r="CH252" s="497">
        <f t="shared" si="20"/>
        <v>0</v>
      </c>
      <c r="CI252" s="497">
        <f t="shared" si="21"/>
        <v>0</v>
      </c>
      <c r="CJ252" s="497">
        <f t="shared" si="22"/>
        <v>0</v>
      </c>
      <c r="CK252" s="497">
        <f t="shared" si="23"/>
        <v>0</v>
      </c>
      <c r="CL252" s="497">
        <f t="shared" si="24"/>
        <v>0</v>
      </c>
      <c r="CM252" s="497">
        <f t="shared" si="25"/>
        <v>0</v>
      </c>
      <c r="CN252" s="497">
        <f t="shared" si="26"/>
        <v>0</v>
      </c>
      <c r="CO252" s="497">
        <f t="shared" si="27"/>
        <v>0</v>
      </c>
      <c r="CP252" s="497">
        <f t="shared" si="28"/>
        <v>0</v>
      </c>
      <c r="CQ252" s="497">
        <f t="shared" si="29"/>
        <v>0</v>
      </c>
      <c r="CR252" s="497">
        <f t="shared" si="30"/>
        <v>0</v>
      </c>
    </row>
    <row r="253" spans="1:96" ht="15.75">
      <c r="A253" s="48" t="s">
        <v>667</v>
      </c>
      <c r="B253" s="446" t="s">
        <v>894</v>
      </c>
      <c r="C253" s="191">
        <v>700000</v>
      </c>
      <c r="D253" s="194">
        <v>700000</v>
      </c>
      <c r="E253" s="191"/>
      <c r="F253" s="191">
        <v>700000</v>
      </c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4"/>
      <c r="W253" s="191"/>
      <c r="X253" s="191"/>
      <c r="Y253" s="191"/>
      <c r="Z253" s="191"/>
      <c r="AA253" s="191"/>
      <c r="AB253" s="191"/>
      <c r="AC253" s="387"/>
      <c r="AD253" s="191"/>
      <c r="AE253" s="191"/>
      <c r="AF253" s="416"/>
      <c r="AJ253" s="416" t="s">
        <v>667</v>
      </c>
      <c r="AK253" s="416" t="s">
        <v>894</v>
      </c>
      <c r="AL253" s="486">
        <v>556387</v>
      </c>
      <c r="AM253" s="486">
        <v>556387</v>
      </c>
      <c r="AN253" s="486"/>
      <c r="AO253" s="486">
        <v>556387</v>
      </c>
      <c r="AP253" s="486"/>
      <c r="AQ253" s="486"/>
      <c r="AR253" s="486"/>
      <c r="AS253" s="486"/>
      <c r="AT253" s="486"/>
      <c r="AU253" s="486"/>
      <c r="AV253" s="486"/>
      <c r="AW253" s="486"/>
      <c r="AX253" s="486"/>
      <c r="AY253" s="486"/>
      <c r="AZ253" s="486"/>
      <c r="BA253" s="486"/>
      <c r="BB253" s="486"/>
      <c r="BC253" s="486"/>
      <c r="BD253" s="486"/>
      <c r="BE253" s="486"/>
      <c r="BF253" s="486"/>
      <c r="BG253" s="486"/>
      <c r="BH253" s="486"/>
      <c r="BI253" s="486"/>
      <c r="BJ253" s="486"/>
      <c r="BK253" s="486"/>
      <c r="BL253" s="486"/>
      <c r="BM253" s="486"/>
      <c r="BN253" s="447"/>
      <c r="BP253" s="497">
        <f t="shared" si="2"/>
        <v>143613</v>
      </c>
      <c r="BQ253" s="497">
        <f t="shared" si="3"/>
        <v>143613</v>
      </c>
      <c r="BR253" s="497">
        <f t="shared" si="4"/>
        <v>0</v>
      </c>
      <c r="BS253" s="497">
        <f t="shared" si="5"/>
        <v>143613</v>
      </c>
      <c r="BT253" s="497">
        <f t="shared" si="6"/>
        <v>0</v>
      </c>
      <c r="BU253" s="497">
        <f t="shared" si="7"/>
        <v>0</v>
      </c>
      <c r="BV253" s="497">
        <f t="shared" si="8"/>
        <v>0</v>
      </c>
      <c r="BW253" s="497">
        <f t="shared" si="9"/>
        <v>0</v>
      </c>
      <c r="BX253" s="497">
        <f t="shared" si="10"/>
        <v>0</v>
      </c>
      <c r="BY253" s="497">
        <f t="shared" si="11"/>
        <v>0</v>
      </c>
      <c r="BZ253" s="497">
        <f t="shared" si="12"/>
        <v>0</v>
      </c>
      <c r="CA253" s="497">
        <f t="shared" si="13"/>
        <v>0</v>
      </c>
      <c r="CB253" s="497">
        <f t="shared" si="14"/>
        <v>0</v>
      </c>
      <c r="CC253" s="497">
        <f t="shared" si="15"/>
        <v>0</v>
      </c>
      <c r="CD253" s="497">
        <f t="shared" si="16"/>
        <v>0</v>
      </c>
      <c r="CE253" s="497">
        <f t="shared" si="17"/>
        <v>0</v>
      </c>
      <c r="CF253" s="497">
        <f t="shared" si="18"/>
        <v>0</v>
      </c>
      <c r="CG253" s="497">
        <f t="shared" si="19"/>
        <v>0</v>
      </c>
      <c r="CH253" s="497">
        <f t="shared" si="20"/>
        <v>0</v>
      </c>
      <c r="CI253" s="497">
        <f t="shared" si="21"/>
        <v>0</v>
      </c>
      <c r="CJ253" s="497">
        <f t="shared" si="22"/>
        <v>0</v>
      </c>
      <c r="CK253" s="497">
        <f t="shared" si="23"/>
        <v>0</v>
      </c>
      <c r="CL253" s="497">
        <f t="shared" si="24"/>
        <v>0</v>
      </c>
      <c r="CM253" s="497">
        <f t="shared" si="25"/>
        <v>0</v>
      </c>
      <c r="CN253" s="497">
        <f t="shared" si="26"/>
        <v>0</v>
      </c>
      <c r="CO253" s="497">
        <f t="shared" si="27"/>
        <v>0</v>
      </c>
      <c r="CP253" s="497">
        <f t="shared" si="28"/>
        <v>0</v>
      </c>
      <c r="CQ253" s="497">
        <f t="shared" si="29"/>
        <v>0</v>
      </c>
      <c r="CR253" s="497">
        <f t="shared" si="30"/>
        <v>0</v>
      </c>
    </row>
    <row r="254" spans="1:96" ht="15.75">
      <c r="A254" s="48" t="s">
        <v>668</v>
      </c>
      <c r="B254" s="446" t="s">
        <v>895</v>
      </c>
      <c r="C254" s="191">
        <v>1062727</v>
      </c>
      <c r="D254" s="194"/>
      <c r="E254" s="191"/>
      <c r="F254" s="191"/>
      <c r="G254" s="191"/>
      <c r="H254" s="191"/>
      <c r="I254" s="191"/>
      <c r="J254" s="191"/>
      <c r="K254" s="191"/>
      <c r="L254" s="191"/>
      <c r="M254" s="191">
        <v>808.76</v>
      </c>
      <c r="N254" s="191">
        <v>1062727</v>
      </c>
      <c r="O254" s="191"/>
      <c r="P254" s="191"/>
      <c r="Q254" s="191"/>
      <c r="R254" s="191"/>
      <c r="S254" s="191"/>
      <c r="T254" s="191"/>
      <c r="U254" s="191"/>
      <c r="V254" s="194"/>
      <c r="W254" s="191"/>
      <c r="X254" s="191"/>
      <c r="Y254" s="191"/>
      <c r="Z254" s="191"/>
      <c r="AA254" s="191"/>
      <c r="AB254" s="191"/>
      <c r="AC254" s="387"/>
      <c r="AD254" s="191"/>
      <c r="AE254" s="191"/>
      <c r="AF254" s="416"/>
      <c r="AJ254" s="416" t="s">
        <v>668</v>
      </c>
      <c r="AK254" s="416" t="s">
        <v>895</v>
      </c>
      <c r="AL254" s="486">
        <v>760572</v>
      </c>
      <c r="AM254" s="486"/>
      <c r="AN254" s="486"/>
      <c r="AO254" s="486"/>
      <c r="AP254" s="486"/>
      <c r="AQ254" s="486"/>
      <c r="AR254" s="486"/>
      <c r="AS254" s="486"/>
      <c r="AT254" s="486"/>
      <c r="AU254" s="486"/>
      <c r="AV254" s="486">
        <v>808.76</v>
      </c>
      <c r="AW254" s="486">
        <v>760572</v>
      </c>
      <c r="AX254" s="486"/>
      <c r="AY254" s="486"/>
      <c r="AZ254" s="486"/>
      <c r="BA254" s="486"/>
      <c r="BB254" s="486"/>
      <c r="BC254" s="486"/>
      <c r="BD254" s="486"/>
      <c r="BE254" s="486"/>
      <c r="BF254" s="486"/>
      <c r="BG254" s="486"/>
      <c r="BH254" s="486"/>
      <c r="BI254" s="486"/>
      <c r="BJ254" s="486"/>
      <c r="BK254" s="486"/>
      <c r="BL254" s="486"/>
      <c r="BM254" s="486"/>
      <c r="BN254" s="447"/>
      <c r="BP254" s="497">
        <f t="shared" si="2"/>
        <v>302155</v>
      </c>
      <c r="BQ254" s="497">
        <f t="shared" si="3"/>
        <v>0</v>
      </c>
      <c r="BR254" s="497">
        <f t="shared" si="4"/>
        <v>0</v>
      </c>
      <c r="BS254" s="497">
        <f t="shared" si="5"/>
        <v>0</v>
      </c>
      <c r="BT254" s="497">
        <f t="shared" si="6"/>
        <v>0</v>
      </c>
      <c r="BU254" s="497">
        <f t="shared" si="7"/>
        <v>0</v>
      </c>
      <c r="BV254" s="497">
        <f t="shared" si="8"/>
        <v>0</v>
      </c>
      <c r="BW254" s="497">
        <f t="shared" si="9"/>
        <v>0</v>
      </c>
      <c r="BX254" s="497">
        <f t="shared" si="10"/>
        <v>0</v>
      </c>
      <c r="BY254" s="497">
        <f t="shared" si="11"/>
        <v>0</v>
      </c>
      <c r="BZ254" s="497">
        <f t="shared" si="12"/>
        <v>0</v>
      </c>
      <c r="CA254" s="497">
        <f t="shared" si="13"/>
        <v>302155</v>
      </c>
      <c r="CB254" s="497">
        <f t="shared" si="14"/>
        <v>0</v>
      </c>
      <c r="CC254" s="497">
        <f t="shared" si="15"/>
        <v>0</v>
      </c>
      <c r="CD254" s="497">
        <f t="shared" si="16"/>
        <v>0</v>
      </c>
      <c r="CE254" s="497">
        <f t="shared" si="17"/>
        <v>0</v>
      </c>
      <c r="CF254" s="497">
        <f t="shared" si="18"/>
        <v>0</v>
      </c>
      <c r="CG254" s="497">
        <f t="shared" si="19"/>
        <v>0</v>
      </c>
      <c r="CH254" s="497">
        <f t="shared" si="20"/>
        <v>0</v>
      </c>
      <c r="CI254" s="497">
        <f t="shared" si="21"/>
        <v>0</v>
      </c>
      <c r="CJ254" s="497">
        <f t="shared" si="22"/>
        <v>0</v>
      </c>
      <c r="CK254" s="497">
        <f t="shared" si="23"/>
        <v>0</v>
      </c>
      <c r="CL254" s="497">
        <f t="shared" si="24"/>
        <v>0</v>
      </c>
      <c r="CM254" s="497">
        <f t="shared" si="25"/>
        <v>0</v>
      </c>
      <c r="CN254" s="497">
        <f t="shared" si="26"/>
        <v>0</v>
      </c>
      <c r="CO254" s="497">
        <f t="shared" si="27"/>
        <v>0</v>
      </c>
      <c r="CP254" s="497">
        <f t="shared" si="28"/>
        <v>0</v>
      </c>
      <c r="CQ254" s="497">
        <f t="shared" si="29"/>
        <v>0</v>
      </c>
      <c r="CR254" s="497">
        <f t="shared" si="30"/>
        <v>0</v>
      </c>
    </row>
    <row r="255" spans="1:96" ht="15.75">
      <c r="A255" s="48" t="s">
        <v>669</v>
      </c>
      <c r="B255" s="446" t="s">
        <v>991</v>
      </c>
      <c r="C255" s="191">
        <v>5147334</v>
      </c>
      <c r="D255" s="194">
        <v>5147334</v>
      </c>
      <c r="E255" s="191"/>
      <c r="F255" s="191"/>
      <c r="G255" s="191"/>
      <c r="H255" s="191">
        <v>5147334</v>
      </c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4"/>
      <c r="W255" s="191"/>
      <c r="X255" s="191"/>
      <c r="Y255" s="191"/>
      <c r="Z255" s="191"/>
      <c r="AA255" s="191"/>
      <c r="AB255" s="191"/>
      <c r="AC255" s="387"/>
      <c r="AD255" s="191"/>
      <c r="AE255" s="191"/>
      <c r="AF255" s="416"/>
      <c r="BN255" s="447"/>
      <c r="BP255" s="497">
        <f t="shared" si="2"/>
        <v>5147334</v>
      </c>
      <c r="BQ255" s="497">
        <f t="shared" si="3"/>
        <v>5147334</v>
      </c>
      <c r="BR255" s="497">
        <f t="shared" si="4"/>
        <v>0</v>
      </c>
      <c r="BS255" s="497">
        <f t="shared" si="5"/>
        <v>0</v>
      </c>
      <c r="BT255" s="497">
        <f t="shared" si="6"/>
        <v>0</v>
      </c>
      <c r="BU255" s="497">
        <f t="shared" si="7"/>
        <v>5147334</v>
      </c>
      <c r="BV255" s="497">
        <f t="shared" si="8"/>
        <v>0</v>
      </c>
      <c r="BW255" s="497">
        <f t="shared" si="9"/>
        <v>0</v>
      </c>
      <c r="BX255" s="497">
        <f t="shared" si="10"/>
        <v>0</v>
      </c>
      <c r="BY255" s="497">
        <f t="shared" si="11"/>
        <v>0</v>
      </c>
      <c r="BZ255" s="497">
        <f t="shared" si="12"/>
        <v>0</v>
      </c>
      <c r="CA255" s="497">
        <f t="shared" si="13"/>
        <v>0</v>
      </c>
      <c r="CB255" s="497">
        <f t="shared" si="14"/>
        <v>0</v>
      </c>
      <c r="CC255" s="497">
        <f t="shared" si="15"/>
        <v>0</v>
      </c>
      <c r="CD255" s="497">
        <f t="shared" si="16"/>
        <v>0</v>
      </c>
      <c r="CE255" s="497">
        <f t="shared" si="17"/>
        <v>0</v>
      </c>
      <c r="CF255" s="497">
        <f t="shared" si="18"/>
        <v>0</v>
      </c>
      <c r="CG255" s="497">
        <f t="shared" si="19"/>
        <v>0</v>
      </c>
      <c r="CH255" s="497">
        <f t="shared" si="20"/>
        <v>0</v>
      </c>
      <c r="CI255" s="497">
        <f t="shared" si="21"/>
        <v>0</v>
      </c>
      <c r="CJ255" s="497">
        <f t="shared" si="22"/>
        <v>0</v>
      </c>
      <c r="CK255" s="497">
        <f t="shared" si="23"/>
        <v>0</v>
      </c>
      <c r="CL255" s="497">
        <f t="shared" si="24"/>
        <v>0</v>
      </c>
      <c r="CM255" s="497">
        <f t="shared" si="25"/>
        <v>0</v>
      </c>
      <c r="CN255" s="497">
        <f t="shared" si="26"/>
        <v>0</v>
      </c>
      <c r="CO255" s="497">
        <f t="shared" si="27"/>
        <v>0</v>
      </c>
      <c r="CP255" s="497">
        <f t="shared" si="28"/>
        <v>0</v>
      </c>
      <c r="CQ255" s="497">
        <f t="shared" si="29"/>
        <v>0</v>
      </c>
      <c r="CR255" s="497">
        <f t="shared" si="30"/>
        <v>0</v>
      </c>
    </row>
    <row r="256" spans="1:96" ht="15.75">
      <c r="A256" s="48" t="s">
        <v>670</v>
      </c>
      <c r="B256" s="446" t="s">
        <v>896</v>
      </c>
      <c r="C256" s="191">
        <v>309420</v>
      </c>
      <c r="D256" s="194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>
        <v>20</v>
      </c>
      <c r="T256" s="191">
        <v>309420</v>
      </c>
      <c r="U256" s="191"/>
      <c r="V256" s="194"/>
      <c r="W256" s="191"/>
      <c r="X256" s="191"/>
      <c r="Y256" s="191"/>
      <c r="Z256" s="191"/>
      <c r="AA256" s="191"/>
      <c r="AB256" s="191"/>
      <c r="AC256" s="387"/>
      <c r="AD256" s="191"/>
      <c r="AE256" s="191"/>
      <c r="AF256" s="416"/>
      <c r="AJ256" s="416" t="s">
        <v>669</v>
      </c>
      <c r="AK256" s="416" t="s">
        <v>896</v>
      </c>
      <c r="AL256" s="486">
        <v>309285</v>
      </c>
      <c r="AM256" s="486"/>
      <c r="AN256" s="486"/>
      <c r="AO256" s="486"/>
      <c r="AP256" s="486"/>
      <c r="AQ256" s="486"/>
      <c r="AR256" s="486"/>
      <c r="AS256" s="486"/>
      <c r="AT256" s="486"/>
      <c r="AU256" s="486"/>
      <c r="AV256" s="486"/>
      <c r="AW256" s="486"/>
      <c r="AX256" s="486"/>
      <c r="AY256" s="486"/>
      <c r="AZ256" s="486"/>
      <c r="BA256" s="486"/>
      <c r="BB256" s="486">
        <v>20</v>
      </c>
      <c r="BC256" s="486">
        <v>309285</v>
      </c>
      <c r="BD256" s="486"/>
      <c r="BE256" s="486"/>
      <c r="BF256" s="486"/>
      <c r="BG256" s="486"/>
      <c r="BH256" s="486"/>
      <c r="BI256" s="486"/>
      <c r="BJ256" s="486"/>
      <c r="BK256" s="486"/>
      <c r="BL256" s="486"/>
      <c r="BM256" s="486"/>
      <c r="BN256" s="447"/>
      <c r="BP256" s="497">
        <f t="shared" si="2"/>
        <v>135</v>
      </c>
      <c r="BQ256" s="497">
        <f t="shared" si="3"/>
        <v>0</v>
      </c>
      <c r="BR256" s="497">
        <f t="shared" si="4"/>
        <v>0</v>
      </c>
      <c r="BS256" s="497">
        <f t="shared" si="5"/>
        <v>0</v>
      </c>
      <c r="BT256" s="497">
        <f t="shared" si="6"/>
        <v>0</v>
      </c>
      <c r="BU256" s="497">
        <f t="shared" si="7"/>
        <v>0</v>
      </c>
      <c r="BV256" s="497">
        <f t="shared" si="8"/>
        <v>0</v>
      </c>
      <c r="BW256" s="497">
        <f t="shared" si="9"/>
        <v>0</v>
      </c>
      <c r="BX256" s="497">
        <f t="shared" si="10"/>
        <v>0</v>
      </c>
      <c r="BY256" s="497">
        <f t="shared" si="11"/>
        <v>0</v>
      </c>
      <c r="BZ256" s="497">
        <f t="shared" si="12"/>
        <v>0</v>
      </c>
      <c r="CA256" s="497">
        <f t="shared" si="13"/>
        <v>0</v>
      </c>
      <c r="CB256" s="497">
        <f t="shared" si="14"/>
        <v>0</v>
      </c>
      <c r="CC256" s="497">
        <f t="shared" si="15"/>
        <v>0</v>
      </c>
      <c r="CD256" s="497">
        <f t="shared" si="16"/>
        <v>0</v>
      </c>
      <c r="CE256" s="497">
        <f t="shared" si="17"/>
        <v>0</v>
      </c>
      <c r="CF256" s="497">
        <f t="shared" si="18"/>
        <v>0</v>
      </c>
      <c r="CG256" s="497">
        <f t="shared" si="19"/>
        <v>135</v>
      </c>
      <c r="CH256" s="497">
        <f t="shared" si="20"/>
        <v>0</v>
      </c>
      <c r="CI256" s="497">
        <f t="shared" si="21"/>
        <v>0</v>
      </c>
      <c r="CJ256" s="497">
        <f t="shared" si="22"/>
        <v>0</v>
      </c>
      <c r="CK256" s="497">
        <f t="shared" si="23"/>
        <v>0</v>
      </c>
      <c r="CL256" s="497">
        <f t="shared" si="24"/>
        <v>0</v>
      </c>
      <c r="CM256" s="497">
        <f t="shared" si="25"/>
        <v>0</v>
      </c>
      <c r="CN256" s="497">
        <f t="shared" si="26"/>
        <v>0</v>
      </c>
      <c r="CO256" s="497">
        <f t="shared" si="27"/>
        <v>0</v>
      </c>
      <c r="CP256" s="497">
        <f t="shared" si="28"/>
        <v>0</v>
      </c>
      <c r="CQ256" s="497">
        <f t="shared" si="29"/>
        <v>0</v>
      </c>
      <c r="CR256" s="497">
        <f t="shared" si="30"/>
        <v>0</v>
      </c>
    </row>
    <row r="257" spans="1:96" ht="15.75">
      <c r="A257" s="48" t="s">
        <v>671</v>
      </c>
      <c r="B257" s="446" t="s">
        <v>318</v>
      </c>
      <c r="C257" s="191">
        <v>94219</v>
      </c>
      <c r="D257" s="194">
        <v>0</v>
      </c>
      <c r="E257" s="191"/>
      <c r="F257" s="191"/>
      <c r="G257" s="191"/>
      <c r="H257" s="191">
        <v>0</v>
      </c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4"/>
      <c r="W257" s="191"/>
      <c r="X257" s="191"/>
      <c r="Y257" s="191"/>
      <c r="Z257" s="191"/>
      <c r="AA257" s="191"/>
      <c r="AB257" s="191"/>
      <c r="AC257" s="387">
        <v>94219</v>
      </c>
      <c r="AD257" s="191">
        <v>94219</v>
      </c>
      <c r="AE257" s="191"/>
      <c r="AF257" s="416"/>
      <c r="AJ257" s="416" t="s">
        <v>670</v>
      </c>
      <c r="AK257" s="416" t="s">
        <v>318</v>
      </c>
      <c r="AL257" s="486">
        <v>188438</v>
      </c>
      <c r="AM257" s="486"/>
      <c r="AN257" s="486"/>
      <c r="AO257" s="486"/>
      <c r="AP257" s="486"/>
      <c r="AQ257" s="486">
        <v>0</v>
      </c>
      <c r="AR257" s="486"/>
      <c r="AS257" s="486"/>
      <c r="AT257" s="486"/>
      <c r="AU257" s="486"/>
      <c r="AV257" s="486"/>
      <c r="AW257" s="486"/>
      <c r="AX257" s="486"/>
      <c r="AY257" s="486"/>
      <c r="AZ257" s="486"/>
      <c r="BA257" s="486"/>
      <c r="BB257" s="486"/>
      <c r="BC257" s="486"/>
      <c r="BD257" s="486"/>
      <c r="BE257" s="486"/>
      <c r="BF257" s="486"/>
      <c r="BG257" s="486"/>
      <c r="BH257" s="486"/>
      <c r="BI257" s="486"/>
      <c r="BJ257" s="486"/>
      <c r="BK257" s="486"/>
      <c r="BL257" s="486">
        <v>94219</v>
      </c>
      <c r="BM257" s="486">
        <v>94219</v>
      </c>
      <c r="BN257" s="447"/>
      <c r="BP257" s="497">
        <f t="shared" si="2"/>
        <v>-94219</v>
      </c>
      <c r="BQ257" s="497">
        <f t="shared" si="3"/>
        <v>0</v>
      </c>
      <c r="BR257" s="497">
        <f t="shared" si="4"/>
        <v>0</v>
      </c>
      <c r="BS257" s="497">
        <f t="shared" si="5"/>
        <v>0</v>
      </c>
      <c r="BT257" s="497">
        <f t="shared" si="6"/>
        <v>0</v>
      </c>
      <c r="BU257" s="497">
        <f t="shared" si="7"/>
        <v>0</v>
      </c>
      <c r="BV257" s="497">
        <f t="shared" si="8"/>
        <v>0</v>
      </c>
      <c r="BW257" s="497">
        <f t="shared" si="9"/>
        <v>0</v>
      </c>
      <c r="BX257" s="497">
        <f t="shared" si="10"/>
        <v>0</v>
      </c>
      <c r="BY257" s="497">
        <f t="shared" si="11"/>
        <v>0</v>
      </c>
      <c r="BZ257" s="497">
        <f t="shared" si="12"/>
        <v>0</v>
      </c>
      <c r="CA257" s="497">
        <f t="shared" si="13"/>
        <v>0</v>
      </c>
      <c r="CB257" s="497">
        <f t="shared" si="14"/>
        <v>0</v>
      </c>
      <c r="CC257" s="497">
        <f t="shared" si="15"/>
        <v>0</v>
      </c>
      <c r="CD257" s="497">
        <f t="shared" si="16"/>
        <v>0</v>
      </c>
      <c r="CE257" s="497">
        <f t="shared" si="17"/>
        <v>0</v>
      </c>
      <c r="CF257" s="497">
        <f t="shared" si="18"/>
        <v>0</v>
      </c>
      <c r="CG257" s="497">
        <f t="shared" si="19"/>
        <v>0</v>
      </c>
      <c r="CH257" s="497">
        <f t="shared" si="20"/>
        <v>0</v>
      </c>
      <c r="CI257" s="497">
        <f t="shared" si="21"/>
        <v>0</v>
      </c>
      <c r="CJ257" s="497">
        <f t="shared" si="22"/>
        <v>0</v>
      </c>
      <c r="CK257" s="497">
        <f t="shared" si="23"/>
        <v>0</v>
      </c>
      <c r="CL257" s="497">
        <f t="shared" si="24"/>
        <v>0</v>
      </c>
      <c r="CM257" s="497">
        <f t="shared" si="25"/>
        <v>0</v>
      </c>
      <c r="CN257" s="497">
        <f t="shared" si="26"/>
        <v>0</v>
      </c>
      <c r="CO257" s="497">
        <f t="shared" si="27"/>
        <v>0</v>
      </c>
      <c r="CP257" s="497">
        <f t="shared" si="28"/>
        <v>0</v>
      </c>
      <c r="CQ257" s="497">
        <f t="shared" si="29"/>
        <v>0</v>
      </c>
      <c r="CR257" s="497">
        <f t="shared" si="30"/>
        <v>0</v>
      </c>
    </row>
    <row r="258" spans="1:96" ht="15.75">
      <c r="A258" s="48" t="s">
        <v>672</v>
      </c>
      <c r="B258" s="446" t="s">
        <v>319</v>
      </c>
      <c r="C258" s="191">
        <v>858681</v>
      </c>
      <c r="D258" s="194"/>
      <c r="E258" s="191"/>
      <c r="F258" s="191"/>
      <c r="G258" s="191"/>
      <c r="H258" s="191"/>
      <c r="I258" s="191"/>
      <c r="J258" s="191"/>
      <c r="K258" s="191"/>
      <c r="L258" s="191"/>
      <c r="M258" s="191">
        <v>592</v>
      </c>
      <c r="N258" s="191">
        <v>858681</v>
      </c>
      <c r="O258" s="191"/>
      <c r="P258" s="191"/>
      <c r="Q258" s="191"/>
      <c r="R258" s="191"/>
      <c r="S258" s="191"/>
      <c r="T258" s="191"/>
      <c r="U258" s="191"/>
      <c r="V258" s="194"/>
      <c r="W258" s="191"/>
      <c r="X258" s="191"/>
      <c r="Y258" s="191"/>
      <c r="Z258" s="191"/>
      <c r="AA258" s="191"/>
      <c r="AB258" s="191"/>
      <c r="AC258" s="387"/>
      <c r="AD258" s="191"/>
      <c r="AE258" s="191"/>
      <c r="AF258" s="416"/>
      <c r="AJ258" s="416" t="s">
        <v>671</v>
      </c>
      <c r="AK258" s="416" t="s">
        <v>319</v>
      </c>
      <c r="AL258" s="486">
        <v>701675</v>
      </c>
      <c r="AM258" s="486"/>
      <c r="AN258" s="486"/>
      <c r="AO258" s="486"/>
      <c r="AP258" s="486"/>
      <c r="AQ258" s="486"/>
      <c r="AR258" s="486"/>
      <c r="AS258" s="486"/>
      <c r="AT258" s="486"/>
      <c r="AU258" s="486"/>
      <c r="AV258" s="486">
        <v>592</v>
      </c>
      <c r="AW258" s="486">
        <v>701675</v>
      </c>
      <c r="AX258" s="486"/>
      <c r="AY258" s="486"/>
      <c r="AZ258" s="486"/>
      <c r="BA258" s="486"/>
      <c r="BB258" s="486"/>
      <c r="BC258" s="486"/>
      <c r="BD258" s="486"/>
      <c r="BE258" s="486"/>
      <c r="BF258" s="486"/>
      <c r="BG258" s="486"/>
      <c r="BH258" s="486"/>
      <c r="BI258" s="486"/>
      <c r="BJ258" s="486"/>
      <c r="BK258" s="486"/>
      <c r="BL258" s="486"/>
      <c r="BM258" s="486"/>
      <c r="BN258" s="447"/>
      <c r="BP258" s="497">
        <f t="shared" si="2"/>
        <v>157006</v>
      </c>
      <c r="BQ258" s="497">
        <f t="shared" si="3"/>
        <v>0</v>
      </c>
      <c r="BR258" s="497">
        <f t="shared" si="4"/>
        <v>0</v>
      </c>
      <c r="BS258" s="497">
        <f t="shared" si="5"/>
        <v>0</v>
      </c>
      <c r="BT258" s="497">
        <f t="shared" si="6"/>
        <v>0</v>
      </c>
      <c r="BU258" s="497">
        <f t="shared" si="7"/>
        <v>0</v>
      </c>
      <c r="BV258" s="497">
        <f t="shared" si="8"/>
        <v>0</v>
      </c>
      <c r="BW258" s="497">
        <f t="shared" si="9"/>
        <v>0</v>
      </c>
      <c r="BX258" s="497">
        <f t="shared" si="10"/>
        <v>0</v>
      </c>
      <c r="BY258" s="497">
        <f t="shared" si="11"/>
        <v>0</v>
      </c>
      <c r="BZ258" s="497">
        <f t="shared" si="12"/>
        <v>0</v>
      </c>
      <c r="CA258" s="497">
        <f t="shared" si="13"/>
        <v>157006</v>
      </c>
      <c r="CB258" s="497">
        <f t="shared" si="14"/>
        <v>0</v>
      </c>
      <c r="CC258" s="497">
        <f t="shared" si="15"/>
        <v>0</v>
      </c>
      <c r="CD258" s="497">
        <f t="shared" si="16"/>
        <v>0</v>
      </c>
      <c r="CE258" s="497">
        <f t="shared" si="17"/>
        <v>0</v>
      </c>
      <c r="CF258" s="497">
        <f t="shared" si="18"/>
        <v>0</v>
      </c>
      <c r="CG258" s="497">
        <f t="shared" si="19"/>
        <v>0</v>
      </c>
      <c r="CH258" s="497">
        <f t="shared" si="20"/>
        <v>0</v>
      </c>
      <c r="CI258" s="497">
        <f t="shared" si="21"/>
        <v>0</v>
      </c>
      <c r="CJ258" s="497">
        <f t="shared" si="22"/>
        <v>0</v>
      </c>
      <c r="CK258" s="497">
        <f t="shared" si="23"/>
        <v>0</v>
      </c>
      <c r="CL258" s="497">
        <f t="shared" si="24"/>
        <v>0</v>
      </c>
      <c r="CM258" s="497">
        <f t="shared" si="25"/>
        <v>0</v>
      </c>
      <c r="CN258" s="497">
        <f t="shared" si="26"/>
        <v>0</v>
      </c>
      <c r="CO258" s="497">
        <f t="shared" si="27"/>
        <v>0</v>
      </c>
      <c r="CP258" s="497">
        <f t="shared" si="28"/>
        <v>0</v>
      </c>
      <c r="CQ258" s="497">
        <f t="shared" si="29"/>
        <v>0</v>
      </c>
      <c r="CR258" s="497">
        <f t="shared" si="30"/>
        <v>0</v>
      </c>
    </row>
    <row r="259" spans="1:96" ht="15.75">
      <c r="A259" s="48" t="s">
        <v>673</v>
      </c>
      <c r="B259" s="446" t="s">
        <v>320</v>
      </c>
      <c r="C259" s="191">
        <v>858628</v>
      </c>
      <c r="D259" s="194"/>
      <c r="E259" s="191"/>
      <c r="F259" s="191"/>
      <c r="G259" s="191"/>
      <c r="H259" s="191"/>
      <c r="I259" s="191"/>
      <c r="J259" s="191"/>
      <c r="K259" s="191"/>
      <c r="L259" s="191"/>
      <c r="M259" s="191">
        <v>592</v>
      </c>
      <c r="N259" s="191">
        <v>858628</v>
      </c>
      <c r="O259" s="191"/>
      <c r="P259" s="191"/>
      <c r="Q259" s="191"/>
      <c r="R259" s="191"/>
      <c r="S259" s="191"/>
      <c r="T259" s="191"/>
      <c r="U259" s="191"/>
      <c r="V259" s="194"/>
      <c r="W259" s="191"/>
      <c r="X259" s="191"/>
      <c r="Y259" s="191"/>
      <c r="Z259" s="191"/>
      <c r="AA259" s="191"/>
      <c r="AB259" s="191"/>
      <c r="AC259" s="387"/>
      <c r="AD259" s="191"/>
      <c r="AE259" s="191"/>
      <c r="AF259" s="416"/>
      <c r="AJ259" s="416" t="s">
        <v>672</v>
      </c>
      <c r="AK259" s="416" t="s">
        <v>320</v>
      </c>
      <c r="AL259" s="486">
        <v>701675</v>
      </c>
      <c r="AM259" s="486"/>
      <c r="AN259" s="486"/>
      <c r="AO259" s="486"/>
      <c r="AP259" s="486"/>
      <c r="AQ259" s="486"/>
      <c r="AR259" s="486"/>
      <c r="AS259" s="486"/>
      <c r="AT259" s="486"/>
      <c r="AU259" s="486"/>
      <c r="AV259" s="486">
        <v>592</v>
      </c>
      <c r="AW259" s="486">
        <v>701675</v>
      </c>
      <c r="AX259" s="486"/>
      <c r="AY259" s="486"/>
      <c r="AZ259" s="486"/>
      <c r="BA259" s="486"/>
      <c r="BB259" s="486"/>
      <c r="BC259" s="486"/>
      <c r="BD259" s="486"/>
      <c r="BE259" s="486"/>
      <c r="BF259" s="486"/>
      <c r="BG259" s="486"/>
      <c r="BH259" s="486"/>
      <c r="BI259" s="486"/>
      <c r="BJ259" s="486"/>
      <c r="BK259" s="486"/>
      <c r="BL259" s="486"/>
      <c r="BM259" s="486"/>
      <c r="BN259" s="447"/>
      <c r="BP259" s="497">
        <f t="shared" si="2"/>
        <v>156953</v>
      </c>
      <c r="BQ259" s="497">
        <f t="shared" si="3"/>
        <v>0</v>
      </c>
      <c r="BR259" s="497">
        <f t="shared" si="4"/>
        <v>0</v>
      </c>
      <c r="BS259" s="497">
        <f t="shared" si="5"/>
        <v>0</v>
      </c>
      <c r="BT259" s="497">
        <f t="shared" si="6"/>
        <v>0</v>
      </c>
      <c r="BU259" s="497">
        <f t="shared" si="7"/>
        <v>0</v>
      </c>
      <c r="BV259" s="497">
        <f t="shared" si="8"/>
        <v>0</v>
      </c>
      <c r="BW259" s="497">
        <f t="shared" si="9"/>
        <v>0</v>
      </c>
      <c r="BX259" s="497">
        <f t="shared" si="10"/>
        <v>0</v>
      </c>
      <c r="BY259" s="497">
        <f t="shared" si="11"/>
        <v>0</v>
      </c>
      <c r="BZ259" s="497">
        <f t="shared" si="12"/>
        <v>0</v>
      </c>
      <c r="CA259" s="497">
        <f t="shared" si="13"/>
        <v>156953</v>
      </c>
      <c r="CB259" s="497">
        <f t="shared" si="14"/>
        <v>0</v>
      </c>
      <c r="CC259" s="497">
        <f t="shared" si="15"/>
        <v>0</v>
      </c>
      <c r="CD259" s="497">
        <f t="shared" si="16"/>
        <v>0</v>
      </c>
      <c r="CE259" s="497">
        <f t="shared" si="17"/>
        <v>0</v>
      </c>
      <c r="CF259" s="497">
        <f t="shared" si="18"/>
        <v>0</v>
      </c>
      <c r="CG259" s="497">
        <f t="shared" si="19"/>
        <v>0</v>
      </c>
      <c r="CH259" s="497">
        <f t="shared" si="20"/>
        <v>0</v>
      </c>
      <c r="CI259" s="497">
        <f t="shared" si="21"/>
        <v>0</v>
      </c>
      <c r="CJ259" s="497">
        <f t="shared" si="22"/>
        <v>0</v>
      </c>
      <c r="CK259" s="497">
        <f t="shared" si="23"/>
        <v>0</v>
      </c>
      <c r="CL259" s="497">
        <f t="shared" si="24"/>
        <v>0</v>
      </c>
      <c r="CM259" s="497">
        <f t="shared" si="25"/>
        <v>0</v>
      </c>
      <c r="CN259" s="497">
        <f t="shared" si="26"/>
        <v>0</v>
      </c>
      <c r="CO259" s="497">
        <f t="shared" si="27"/>
        <v>0</v>
      </c>
      <c r="CP259" s="497">
        <f t="shared" si="28"/>
        <v>0</v>
      </c>
      <c r="CQ259" s="497">
        <f t="shared" si="29"/>
        <v>0</v>
      </c>
      <c r="CR259" s="497">
        <f t="shared" si="30"/>
        <v>0</v>
      </c>
    </row>
    <row r="260" spans="1:96" ht="15.75">
      <c r="A260" s="48" t="s">
        <v>674</v>
      </c>
      <c r="B260" s="446" t="s">
        <v>321</v>
      </c>
      <c r="C260" s="191">
        <v>847186</v>
      </c>
      <c r="D260" s="194"/>
      <c r="E260" s="191"/>
      <c r="F260" s="191"/>
      <c r="G260" s="191"/>
      <c r="H260" s="191"/>
      <c r="I260" s="191"/>
      <c r="J260" s="191"/>
      <c r="K260" s="191"/>
      <c r="L260" s="191"/>
      <c r="M260" s="191">
        <v>592</v>
      </c>
      <c r="N260" s="191">
        <v>847186</v>
      </c>
      <c r="O260" s="191"/>
      <c r="P260" s="191"/>
      <c r="Q260" s="191"/>
      <c r="R260" s="191"/>
      <c r="S260" s="191"/>
      <c r="T260" s="191"/>
      <c r="U260" s="191"/>
      <c r="V260" s="194"/>
      <c r="W260" s="191"/>
      <c r="X260" s="191"/>
      <c r="Y260" s="191"/>
      <c r="Z260" s="191"/>
      <c r="AA260" s="191"/>
      <c r="AB260" s="191"/>
      <c r="AC260" s="387"/>
      <c r="AD260" s="191"/>
      <c r="AE260" s="191"/>
      <c r="AF260" s="416"/>
      <c r="AJ260" s="416" t="s">
        <v>673</v>
      </c>
      <c r="AK260" s="416" t="s">
        <v>321</v>
      </c>
      <c r="AL260" s="486">
        <v>779824</v>
      </c>
      <c r="AM260" s="486"/>
      <c r="AN260" s="486"/>
      <c r="AO260" s="486"/>
      <c r="AP260" s="486"/>
      <c r="AQ260" s="486"/>
      <c r="AR260" s="486"/>
      <c r="AS260" s="486"/>
      <c r="AT260" s="486"/>
      <c r="AU260" s="486"/>
      <c r="AV260" s="486">
        <v>592</v>
      </c>
      <c r="AW260" s="486">
        <v>779824</v>
      </c>
      <c r="AX260" s="486"/>
      <c r="AY260" s="486"/>
      <c r="AZ260" s="486"/>
      <c r="BA260" s="486"/>
      <c r="BB260" s="486"/>
      <c r="BC260" s="486"/>
      <c r="BD260" s="486"/>
      <c r="BE260" s="486"/>
      <c r="BF260" s="486"/>
      <c r="BG260" s="486"/>
      <c r="BH260" s="486"/>
      <c r="BI260" s="486"/>
      <c r="BJ260" s="486"/>
      <c r="BK260" s="486"/>
      <c r="BL260" s="486"/>
      <c r="BM260" s="486"/>
      <c r="BN260" s="447"/>
      <c r="BP260" s="497">
        <f t="shared" si="2"/>
        <v>67362</v>
      </c>
      <c r="BQ260" s="497">
        <f t="shared" si="3"/>
        <v>0</v>
      </c>
      <c r="BR260" s="497">
        <f t="shared" si="4"/>
        <v>0</v>
      </c>
      <c r="BS260" s="497">
        <f t="shared" si="5"/>
        <v>0</v>
      </c>
      <c r="BT260" s="497">
        <f t="shared" si="6"/>
        <v>0</v>
      </c>
      <c r="BU260" s="497">
        <f t="shared" si="7"/>
        <v>0</v>
      </c>
      <c r="BV260" s="497">
        <f t="shared" si="8"/>
        <v>0</v>
      </c>
      <c r="BW260" s="497">
        <f t="shared" si="9"/>
        <v>0</v>
      </c>
      <c r="BX260" s="497">
        <f t="shared" si="10"/>
        <v>0</v>
      </c>
      <c r="BY260" s="497">
        <f t="shared" si="11"/>
        <v>0</v>
      </c>
      <c r="BZ260" s="497">
        <f t="shared" si="12"/>
        <v>0</v>
      </c>
      <c r="CA260" s="497">
        <f t="shared" si="13"/>
        <v>67362</v>
      </c>
      <c r="CB260" s="497">
        <f t="shared" si="14"/>
        <v>0</v>
      </c>
      <c r="CC260" s="497">
        <f t="shared" si="15"/>
        <v>0</v>
      </c>
      <c r="CD260" s="497">
        <f t="shared" si="16"/>
        <v>0</v>
      </c>
      <c r="CE260" s="497">
        <f t="shared" si="17"/>
        <v>0</v>
      </c>
      <c r="CF260" s="497">
        <f t="shared" si="18"/>
        <v>0</v>
      </c>
      <c r="CG260" s="497">
        <f t="shared" si="19"/>
        <v>0</v>
      </c>
      <c r="CH260" s="497">
        <f t="shared" si="20"/>
        <v>0</v>
      </c>
      <c r="CI260" s="497">
        <f t="shared" si="21"/>
        <v>0</v>
      </c>
      <c r="CJ260" s="497">
        <f t="shared" si="22"/>
        <v>0</v>
      </c>
      <c r="CK260" s="497">
        <f t="shared" si="23"/>
        <v>0</v>
      </c>
      <c r="CL260" s="497">
        <f t="shared" si="24"/>
        <v>0</v>
      </c>
      <c r="CM260" s="497">
        <f t="shared" si="25"/>
        <v>0</v>
      </c>
      <c r="CN260" s="497">
        <f t="shared" si="26"/>
        <v>0</v>
      </c>
      <c r="CO260" s="497">
        <f t="shared" si="27"/>
        <v>0</v>
      </c>
      <c r="CP260" s="497">
        <f t="shared" si="28"/>
        <v>0</v>
      </c>
      <c r="CQ260" s="497">
        <f t="shared" si="29"/>
        <v>0</v>
      </c>
      <c r="CR260" s="497">
        <f t="shared" si="30"/>
        <v>0</v>
      </c>
    </row>
    <row r="261" spans="1:96" ht="15.75">
      <c r="A261" s="48" t="s">
        <v>675</v>
      </c>
      <c r="B261" s="446" t="s">
        <v>322</v>
      </c>
      <c r="C261" s="191">
        <v>6749995</v>
      </c>
      <c r="D261" s="194">
        <v>3999148</v>
      </c>
      <c r="E261" s="191">
        <v>505236</v>
      </c>
      <c r="F261" s="191"/>
      <c r="G261" s="191"/>
      <c r="H261" s="191">
        <v>3493912</v>
      </c>
      <c r="I261" s="191"/>
      <c r="J261" s="191"/>
      <c r="K261" s="191"/>
      <c r="L261" s="191"/>
      <c r="M261" s="191">
        <v>1011</v>
      </c>
      <c r="N261" s="191">
        <v>1169572</v>
      </c>
      <c r="O261" s="191"/>
      <c r="P261" s="191"/>
      <c r="Q261" s="191">
        <v>1532</v>
      </c>
      <c r="R261" s="191">
        <v>1581275</v>
      </c>
      <c r="S261" s="191"/>
      <c r="T261" s="191"/>
      <c r="U261" s="191"/>
      <c r="V261" s="194"/>
      <c r="W261" s="191"/>
      <c r="X261" s="191"/>
      <c r="Y261" s="191"/>
      <c r="Z261" s="191"/>
      <c r="AA261" s="191"/>
      <c r="AB261" s="191"/>
      <c r="AC261" s="387"/>
      <c r="AD261" s="191"/>
      <c r="AE261" s="191"/>
      <c r="AF261" s="416"/>
      <c r="AJ261" s="416" t="s">
        <v>674</v>
      </c>
      <c r="AK261" s="416" t="s">
        <v>322</v>
      </c>
      <c r="AL261" s="486">
        <v>5915193</v>
      </c>
      <c r="AM261" s="486">
        <v>3999148</v>
      </c>
      <c r="AN261" s="486">
        <v>505236</v>
      </c>
      <c r="AO261" s="486"/>
      <c r="AP261" s="486"/>
      <c r="AQ261" s="486">
        <v>3493912</v>
      </c>
      <c r="AR261" s="486"/>
      <c r="AS261" s="486"/>
      <c r="AT261" s="486"/>
      <c r="AU261" s="486"/>
      <c r="AV261" s="486">
        <v>1011</v>
      </c>
      <c r="AW261" s="486">
        <v>884590</v>
      </c>
      <c r="AX261" s="486"/>
      <c r="AY261" s="486"/>
      <c r="AZ261" s="486">
        <v>1532</v>
      </c>
      <c r="BA261" s="486">
        <v>1012823</v>
      </c>
      <c r="BB261" s="486"/>
      <c r="BC261" s="486"/>
      <c r="BD261" s="486">
        <v>1</v>
      </c>
      <c r="BE261" s="486">
        <v>0</v>
      </c>
      <c r="BF261" s="486"/>
      <c r="BG261" s="486"/>
      <c r="BH261" s="486"/>
      <c r="BI261" s="486"/>
      <c r="BJ261" s="486"/>
      <c r="BK261" s="486"/>
      <c r="BL261" s="486">
        <v>9316</v>
      </c>
      <c r="BM261" s="486">
        <v>9316</v>
      </c>
      <c r="BN261" s="447"/>
      <c r="BP261" s="497">
        <f t="shared" si="2"/>
        <v>834802</v>
      </c>
      <c r="BQ261" s="497">
        <f t="shared" si="3"/>
        <v>0</v>
      </c>
      <c r="BR261" s="497">
        <f t="shared" si="4"/>
        <v>0</v>
      </c>
      <c r="BS261" s="497">
        <f t="shared" si="5"/>
        <v>0</v>
      </c>
      <c r="BT261" s="497">
        <f t="shared" si="6"/>
        <v>0</v>
      </c>
      <c r="BU261" s="497">
        <f t="shared" si="7"/>
        <v>0</v>
      </c>
      <c r="BV261" s="497">
        <f t="shared" si="8"/>
        <v>0</v>
      </c>
      <c r="BW261" s="497">
        <f t="shared" si="9"/>
        <v>0</v>
      </c>
      <c r="BX261" s="497">
        <f t="shared" si="10"/>
        <v>0</v>
      </c>
      <c r="BY261" s="497">
        <f t="shared" si="11"/>
        <v>0</v>
      </c>
      <c r="BZ261" s="497">
        <f t="shared" si="12"/>
        <v>0</v>
      </c>
      <c r="CA261" s="497">
        <f t="shared" si="13"/>
        <v>284982</v>
      </c>
      <c r="CB261" s="497">
        <f t="shared" si="14"/>
        <v>0</v>
      </c>
      <c r="CC261" s="497">
        <f t="shared" si="15"/>
        <v>0</v>
      </c>
      <c r="CD261" s="497">
        <f t="shared" si="16"/>
        <v>0</v>
      </c>
      <c r="CE261" s="497">
        <f t="shared" si="17"/>
        <v>568452</v>
      </c>
      <c r="CF261" s="497">
        <f t="shared" si="18"/>
        <v>0</v>
      </c>
      <c r="CG261" s="497">
        <f t="shared" si="19"/>
        <v>0</v>
      </c>
      <c r="CH261" s="497">
        <f t="shared" si="20"/>
        <v>-1</v>
      </c>
      <c r="CI261" s="497">
        <f t="shared" si="21"/>
        <v>0</v>
      </c>
      <c r="CJ261" s="497">
        <f t="shared" si="22"/>
        <v>0</v>
      </c>
      <c r="CK261" s="497">
        <f t="shared" si="23"/>
        <v>0</v>
      </c>
      <c r="CL261" s="497">
        <f t="shared" si="24"/>
        <v>0</v>
      </c>
      <c r="CM261" s="497">
        <f t="shared" si="25"/>
        <v>0</v>
      </c>
      <c r="CN261" s="497">
        <f t="shared" si="26"/>
        <v>0</v>
      </c>
      <c r="CO261" s="497">
        <f t="shared" si="27"/>
        <v>0</v>
      </c>
      <c r="CP261" s="497">
        <f t="shared" si="28"/>
        <v>-9316</v>
      </c>
      <c r="CQ261" s="497">
        <f t="shared" si="29"/>
        <v>-9316</v>
      </c>
      <c r="CR261" s="497">
        <f t="shared" si="30"/>
        <v>0</v>
      </c>
    </row>
    <row r="262" spans="1:96" ht="15.75">
      <c r="A262" s="48" t="s">
        <v>676</v>
      </c>
      <c r="B262" s="446" t="s">
        <v>323</v>
      </c>
      <c r="C262" s="191">
        <v>1403711</v>
      </c>
      <c r="D262" s="194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>
        <v>458.6</v>
      </c>
      <c r="R262" s="191">
        <v>1403711</v>
      </c>
      <c r="S262" s="191"/>
      <c r="T262" s="191"/>
      <c r="U262" s="191"/>
      <c r="V262" s="194"/>
      <c r="W262" s="191"/>
      <c r="X262" s="191"/>
      <c r="Y262" s="191"/>
      <c r="Z262" s="191"/>
      <c r="AA262" s="191"/>
      <c r="AB262" s="191"/>
      <c r="AC262" s="387"/>
      <c r="AD262" s="191"/>
      <c r="AE262" s="191"/>
      <c r="AF262" s="416"/>
      <c r="AJ262" s="416" t="s">
        <v>675</v>
      </c>
      <c r="AK262" s="416" t="s">
        <v>323</v>
      </c>
      <c r="AL262" s="486">
        <v>1052995</v>
      </c>
      <c r="AM262" s="486"/>
      <c r="AN262" s="486"/>
      <c r="AO262" s="486"/>
      <c r="AP262" s="486"/>
      <c r="AQ262" s="486"/>
      <c r="AR262" s="486"/>
      <c r="AS262" s="486"/>
      <c r="AT262" s="486"/>
      <c r="AU262" s="486"/>
      <c r="AV262" s="486"/>
      <c r="AW262" s="486"/>
      <c r="AX262" s="486"/>
      <c r="AY262" s="486"/>
      <c r="AZ262" s="486">
        <v>458.6</v>
      </c>
      <c r="BA262" s="486">
        <v>1052995</v>
      </c>
      <c r="BB262" s="486"/>
      <c r="BC262" s="486"/>
      <c r="BD262" s="486"/>
      <c r="BE262" s="486"/>
      <c r="BF262" s="486"/>
      <c r="BG262" s="486"/>
      <c r="BH262" s="486"/>
      <c r="BI262" s="486"/>
      <c r="BJ262" s="486"/>
      <c r="BK262" s="486"/>
      <c r="BL262" s="486"/>
      <c r="BM262" s="486"/>
      <c r="BN262" s="447"/>
      <c r="BP262" s="497">
        <f t="shared" si="2"/>
        <v>350716</v>
      </c>
      <c r="BQ262" s="497">
        <f t="shared" si="3"/>
        <v>0</v>
      </c>
      <c r="BR262" s="497">
        <f t="shared" si="4"/>
        <v>0</v>
      </c>
      <c r="BS262" s="497">
        <f t="shared" si="5"/>
        <v>0</v>
      </c>
      <c r="BT262" s="497">
        <f t="shared" si="6"/>
        <v>0</v>
      </c>
      <c r="BU262" s="497">
        <f t="shared" si="7"/>
        <v>0</v>
      </c>
      <c r="BV262" s="497">
        <f t="shared" si="8"/>
        <v>0</v>
      </c>
      <c r="BW262" s="497">
        <f t="shared" si="9"/>
        <v>0</v>
      </c>
      <c r="BX262" s="497">
        <f t="shared" si="10"/>
        <v>0</v>
      </c>
      <c r="BY262" s="497">
        <f t="shared" si="11"/>
        <v>0</v>
      </c>
      <c r="BZ262" s="497">
        <f t="shared" si="12"/>
        <v>0</v>
      </c>
      <c r="CA262" s="497">
        <f t="shared" si="13"/>
        <v>0</v>
      </c>
      <c r="CB262" s="497">
        <f t="shared" si="14"/>
        <v>0</v>
      </c>
      <c r="CC262" s="497">
        <f t="shared" si="15"/>
        <v>0</v>
      </c>
      <c r="CD262" s="497">
        <f t="shared" si="16"/>
        <v>0</v>
      </c>
      <c r="CE262" s="497">
        <f t="shared" si="17"/>
        <v>350716</v>
      </c>
      <c r="CF262" s="497">
        <f t="shared" si="18"/>
        <v>0</v>
      </c>
      <c r="CG262" s="497">
        <f t="shared" si="19"/>
        <v>0</v>
      </c>
      <c r="CH262" s="497">
        <f t="shared" si="20"/>
        <v>0</v>
      </c>
      <c r="CI262" s="497">
        <f t="shared" si="21"/>
        <v>0</v>
      </c>
      <c r="CJ262" s="497">
        <f t="shared" si="22"/>
        <v>0</v>
      </c>
      <c r="CK262" s="497">
        <f t="shared" si="23"/>
        <v>0</v>
      </c>
      <c r="CL262" s="497">
        <f t="shared" si="24"/>
        <v>0</v>
      </c>
      <c r="CM262" s="497">
        <f t="shared" si="25"/>
        <v>0</v>
      </c>
      <c r="CN262" s="497">
        <f t="shared" si="26"/>
        <v>0</v>
      </c>
      <c r="CO262" s="497">
        <f t="shared" si="27"/>
        <v>0</v>
      </c>
      <c r="CP262" s="497">
        <f t="shared" si="28"/>
        <v>0</v>
      </c>
      <c r="CQ262" s="497">
        <f t="shared" si="29"/>
        <v>0</v>
      </c>
      <c r="CR262" s="497">
        <f t="shared" si="30"/>
        <v>0</v>
      </c>
    </row>
    <row r="263" spans="1:96" ht="15.75">
      <c r="A263" s="48" t="s">
        <v>677</v>
      </c>
      <c r="B263" s="446" t="s">
        <v>897</v>
      </c>
      <c r="C263" s="191">
        <v>4491061</v>
      </c>
      <c r="D263" s="194">
        <v>4491061</v>
      </c>
      <c r="E263" s="191"/>
      <c r="F263" s="191"/>
      <c r="G263" s="191"/>
      <c r="H263" s="191">
        <v>4491061</v>
      </c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4"/>
      <c r="W263" s="191"/>
      <c r="X263" s="191"/>
      <c r="Y263" s="191"/>
      <c r="Z263" s="191"/>
      <c r="AA263" s="191"/>
      <c r="AB263" s="191"/>
      <c r="AC263" s="387"/>
      <c r="AD263" s="191"/>
      <c r="AE263" s="191"/>
      <c r="AF263" s="416"/>
      <c r="AJ263" s="416" t="s">
        <v>676</v>
      </c>
      <c r="AK263" s="416" t="s">
        <v>897</v>
      </c>
      <c r="AL263" s="486">
        <v>4491061</v>
      </c>
      <c r="AM263" s="486">
        <v>4491061</v>
      </c>
      <c r="AN263" s="486"/>
      <c r="AO263" s="486"/>
      <c r="AP263" s="486"/>
      <c r="AQ263" s="486">
        <v>4491061</v>
      </c>
      <c r="AR263" s="486"/>
      <c r="AS263" s="486"/>
      <c r="AT263" s="486"/>
      <c r="AU263" s="486"/>
      <c r="AV263" s="486"/>
      <c r="AW263" s="486"/>
      <c r="AX263" s="486"/>
      <c r="AY263" s="486"/>
      <c r="AZ263" s="486"/>
      <c r="BA263" s="486"/>
      <c r="BB263" s="486"/>
      <c r="BC263" s="486"/>
      <c r="BD263" s="486"/>
      <c r="BE263" s="486"/>
      <c r="BF263" s="486"/>
      <c r="BG263" s="486"/>
      <c r="BH263" s="486"/>
      <c r="BI263" s="486"/>
      <c r="BJ263" s="486"/>
      <c r="BK263" s="486"/>
      <c r="BL263" s="486"/>
      <c r="BM263" s="486"/>
      <c r="BN263" s="447"/>
      <c r="BP263" s="497">
        <f t="shared" si="2"/>
        <v>0</v>
      </c>
      <c r="BQ263" s="497">
        <f t="shared" si="3"/>
        <v>0</v>
      </c>
      <c r="BR263" s="497">
        <f t="shared" si="4"/>
        <v>0</v>
      </c>
      <c r="BS263" s="497">
        <f t="shared" si="5"/>
        <v>0</v>
      </c>
      <c r="BT263" s="497">
        <f t="shared" si="6"/>
        <v>0</v>
      </c>
      <c r="BU263" s="497">
        <f t="shared" si="7"/>
        <v>0</v>
      </c>
      <c r="BV263" s="497">
        <f t="shared" si="8"/>
        <v>0</v>
      </c>
      <c r="BW263" s="497">
        <f t="shared" si="9"/>
        <v>0</v>
      </c>
      <c r="BX263" s="497">
        <f t="shared" si="10"/>
        <v>0</v>
      </c>
      <c r="BY263" s="497">
        <f t="shared" si="11"/>
        <v>0</v>
      </c>
      <c r="BZ263" s="497">
        <f t="shared" si="12"/>
        <v>0</v>
      </c>
      <c r="CA263" s="497">
        <f t="shared" si="13"/>
        <v>0</v>
      </c>
      <c r="CB263" s="497">
        <f t="shared" si="14"/>
        <v>0</v>
      </c>
      <c r="CC263" s="497">
        <f t="shared" si="15"/>
        <v>0</v>
      </c>
      <c r="CD263" s="497">
        <f t="shared" si="16"/>
        <v>0</v>
      </c>
      <c r="CE263" s="497">
        <f t="shared" si="17"/>
        <v>0</v>
      </c>
      <c r="CF263" s="497">
        <f t="shared" si="18"/>
        <v>0</v>
      </c>
      <c r="CG263" s="497">
        <f t="shared" si="19"/>
        <v>0</v>
      </c>
      <c r="CH263" s="497">
        <f t="shared" si="20"/>
        <v>0</v>
      </c>
      <c r="CI263" s="497">
        <f t="shared" si="21"/>
        <v>0</v>
      </c>
      <c r="CJ263" s="497">
        <f t="shared" si="22"/>
        <v>0</v>
      </c>
      <c r="CK263" s="497">
        <f t="shared" si="23"/>
        <v>0</v>
      </c>
      <c r="CL263" s="497">
        <f t="shared" si="24"/>
        <v>0</v>
      </c>
      <c r="CM263" s="497">
        <f t="shared" si="25"/>
        <v>0</v>
      </c>
      <c r="CN263" s="497">
        <f t="shared" si="26"/>
        <v>0</v>
      </c>
      <c r="CO263" s="497">
        <f t="shared" si="27"/>
        <v>0</v>
      </c>
      <c r="CP263" s="497">
        <f t="shared" si="28"/>
        <v>0</v>
      </c>
      <c r="CQ263" s="497">
        <f t="shared" si="29"/>
        <v>0</v>
      </c>
      <c r="CR263" s="497">
        <f t="shared" si="30"/>
        <v>0</v>
      </c>
    </row>
    <row r="264" spans="1:96" ht="15.75">
      <c r="A264" s="48" t="s">
        <v>678</v>
      </c>
      <c r="B264" s="446" t="s">
        <v>898</v>
      </c>
      <c r="C264" s="191">
        <v>973134</v>
      </c>
      <c r="D264" s="194">
        <v>973134</v>
      </c>
      <c r="E264" s="191"/>
      <c r="F264" s="191">
        <v>459212</v>
      </c>
      <c r="G264" s="191">
        <v>513922</v>
      </c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4"/>
      <c r="W264" s="191"/>
      <c r="X264" s="191"/>
      <c r="Y264" s="191"/>
      <c r="Z264" s="191"/>
      <c r="AA264" s="191"/>
      <c r="AB264" s="191"/>
      <c r="AC264" s="387"/>
      <c r="AD264" s="191"/>
      <c r="AE264" s="191"/>
      <c r="AF264" s="416"/>
      <c r="AJ264" s="416" t="s">
        <v>677</v>
      </c>
      <c r="AK264" s="416" t="s">
        <v>898</v>
      </c>
      <c r="AL264" s="486">
        <v>851955</v>
      </c>
      <c r="AM264" s="486">
        <v>851955</v>
      </c>
      <c r="AN264" s="486"/>
      <c r="AO264" s="486">
        <v>443090</v>
      </c>
      <c r="AP264" s="486">
        <v>408865</v>
      </c>
      <c r="AQ264" s="486"/>
      <c r="AR264" s="486"/>
      <c r="AS264" s="486"/>
      <c r="AT264" s="486"/>
      <c r="AU264" s="486"/>
      <c r="AV264" s="486"/>
      <c r="AW264" s="486"/>
      <c r="AX264" s="486"/>
      <c r="AY264" s="486"/>
      <c r="AZ264" s="486"/>
      <c r="BA264" s="486"/>
      <c r="BB264" s="486"/>
      <c r="BC264" s="486"/>
      <c r="BD264" s="486"/>
      <c r="BE264" s="486"/>
      <c r="BF264" s="486"/>
      <c r="BG264" s="486"/>
      <c r="BH264" s="486"/>
      <c r="BI264" s="486"/>
      <c r="BJ264" s="486"/>
      <c r="BK264" s="486"/>
      <c r="BL264" s="486"/>
      <c r="BM264" s="486"/>
      <c r="BN264" s="447"/>
      <c r="BP264" s="497">
        <f t="shared" si="2"/>
        <v>121179</v>
      </c>
      <c r="BQ264" s="497">
        <f t="shared" si="3"/>
        <v>121179</v>
      </c>
      <c r="BR264" s="497">
        <f t="shared" si="4"/>
        <v>0</v>
      </c>
      <c r="BS264" s="497">
        <f t="shared" si="5"/>
        <v>16122</v>
      </c>
      <c r="BT264" s="497">
        <f t="shared" si="6"/>
        <v>105057</v>
      </c>
      <c r="BU264" s="497">
        <f t="shared" si="7"/>
        <v>0</v>
      </c>
      <c r="BV264" s="497">
        <f t="shared" si="8"/>
        <v>0</v>
      </c>
      <c r="BW264" s="497">
        <f t="shared" si="9"/>
        <v>0</v>
      </c>
      <c r="BX264" s="497">
        <f t="shared" si="10"/>
        <v>0</v>
      </c>
      <c r="BY264" s="497">
        <f t="shared" si="11"/>
        <v>0</v>
      </c>
      <c r="BZ264" s="497">
        <f t="shared" si="12"/>
        <v>0</v>
      </c>
      <c r="CA264" s="497">
        <f t="shared" si="13"/>
        <v>0</v>
      </c>
      <c r="CB264" s="497">
        <f t="shared" si="14"/>
        <v>0</v>
      </c>
      <c r="CC264" s="497">
        <f t="shared" si="15"/>
        <v>0</v>
      </c>
      <c r="CD264" s="497">
        <f t="shared" si="16"/>
        <v>0</v>
      </c>
      <c r="CE264" s="497">
        <f t="shared" si="17"/>
        <v>0</v>
      </c>
      <c r="CF264" s="497">
        <f t="shared" si="18"/>
        <v>0</v>
      </c>
      <c r="CG264" s="497">
        <f t="shared" si="19"/>
        <v>0</v>
      </c>
      <c r="CH264" s="497">
        <f t="shared" si="20"/>
        <v>0</v>
      </c>
      <c r="CI264" s="497">
        <f t="shared" si="21"/>
        <v>0</v>
      </c>
      <c r="CJ264" s="497">
        <f t="shared" si="22"/>
        <v>0</v>
      </c>
      <c r="CK264" s="497">
        <f t="shared" si="23"/>
        <v>0</v>
      </c>
      <c r="CL264" s="497">
        <f t="shared" si="24"/>
        <v>0</v>
      </c>
      <c r="CM264" s="497">
        <f t="shared" si="25"/>
        <v>0</v>
      </c>
      <c r="CN264" s="497">
        <f t="shared" si="26"/>
        <v>0</v>
      </c>
      <c r="CO264" s="497">
        <f t="shared" si="27"/>
        <v>0</v>
      </c>
      <c r="CP264" s="497">
        <f t="shared" si="28"/>
        <v>0</v>
      </c>
      <c r="CQ264" s="497">
        <f t="shared" si="29"/>
        <v>0</v>
      </c>
      <c r="CR264" s="497">
        <f t="shared" si="30"/>
        <v>0</v>
      </c>
    </row>
    <row r="265" spans="1:96" ht="15.75">
      <c r="A265" s="48" t="s">
        <v>679</v>
      </c>
      <c r="B265" s="446" t="s">
        <v>899</v>
      </c>
      <c r="C265" s="191">
        <v>1764424</v>
      </c>
      <c r="D265" s="194">
        <v>1764424</v>
      </c>
      <c r="E265" s="191">
        <v>500000</v>
      </c>
      <c r="F265" s="191">
        <v>500000</v>
      </c>
      <c r="G265" s="191">
        <v>364424</v>
      </c>
      <c r="H265" s="191"/>
      <c r="I265" s="191">
        <v>400000</v>
      </c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4"/>
      <c r="W265" s="191"/>
      <c r="X265" s="191"/>
      <c r="Y265" s="191"/>
      <c r="Z265" s="191"/>
      <c r="AA265" s="191"/>
      <c r="AB265" s="191"/>
      <c r="AC265" s="387"/>
      <c r="AD265" s="191"/>
      <c r="AE265" s="191"/>
      <c r="AF265" s="416"/>
      <c r="AJ265" s="416" t="s">
        <v>678</v>
      </c>
      <c r="AK265" s="416" t="s">
        <v>899</v>
      </c>
      <c r="AL265" s="486">
        <v>1682072</v>
      </c>
      <c r="AM265" s="486">
        <v>1682072</v>
      </c>
      <c r="AN265" s="486">
        <v>417648</v>
      </c>
      <c r="AO265" s="486">
        <v>500000</v>
      </c>
      <c r="AP265" s="486">
        <v>364424</v>
      </c>
      <c r="AQ265" s="486"/>
      <c r="AR265" s="486">
        <v>400000</v>
      </c>
      <c r="AS265" s="486"/>
      <c r="AT265" s="486"/>
      <c r="AU265" s="486"/>
      <c r="AV265" s="486"/>
      <c r="AW265" s="486"/>
      <c r="AX265" s="486"/>
      <c r="AY265" s="486"/>
      <c r="AZ265" s="486"/>
      <c r="BA265" s="486"/>
      <c r="BB265" s="486"/>
      <c r="BC265" s="486"/>
      <c r="BD265" s="486"/>
      <c r="BE265" s="486"/>
      <c r="BF265" s="486"/>
      <c r="BG265" s="486"/>
      <c r="BH265" s="486"/>
      <c r="BI265" s="486"/>
      <c r="BJ265" s="486"/>
      <c r="BK265" s="486"/>
      <c r="BL265" s="486"/>
      <c r="BM265" s="486"/>
      <c r="BN265" s="447"/>
      <c r="BP265" s="497">
        <f t="shared" si="2"/>
        <v>82352</v>
      </c>
      <c r="BQ265" s="497">
        <f t="shared" si="3"/>
        <v>82352</v>
      </c>
      <c r="BR265" s="497">
        <f t="shared" si="4"/>
        <v>82352</v>
      </c>
      <c r="BS265" s="497">
        <f t="shared" si="5"/>
        <v>0</v>
      </c>
      <c r="BT265" s="497">
        <f t="shared" si="6"/>
        <v>0</v>
      </c>
      <c r="BU265" s="497">
        <f t="shared" si="7"/>
        <v>0</v>
      </c>
      <c r="BV265" s="497">
        <f t="shared" si="8"/>
        <v>0</v>
      </c>
      <c r="BW265" s="497">
        <f t="shared" si="9"/>
        <v>0</v>
      </c>
      <c r="BX265" s="497">
        <f t="shared" si="10"/>
        <v>0</v>
      </c>
      <c r="BY265" s="497">
        <f t="shared" si="11"/>
        <v>0</v>
      </c>
      <c r="BZ265" s="497">
        <f t="shared" si="12"/>
        <v>0</v>
      </c>
      <c r="CA265" s="497">
        <f t="shared" si="13"/>
        <v>0</v>
      </c>
      <c r="CB265" s="497">
        <f t="shared" si="14"/>
        <v>0</v>
      </c>
      <c r="CC265" s="497">
        <f t="shared" si="15"/>
        <v>0</v>
      </c>
      <c r="CD265" s="497">
        <f t="shared" si="16"/>
        <v>0</v>
      </c>
      <c r="CE265" s="497">
        <f t="shared" si="17"/>
        <v>0</v>
      </c>
      <c r="CF265" s="497">
        <f t="shared" si="18"/>
        <v>0</v>
      </c>
      <c r="CG265" s="497">
        <f t="shared" si="19"/>
        <v>0</v>
      </c>
      <c r="CH265" s="497">
        <f t="shared" si="20"/>
        <v>0</v>
      </c>
      <c r="CI265" s="497">
        <f t="shared" si="21"/>
        <v>0</v>
      </c>
      <c r="CJ265" s="497">
        <f t="shared" si="22"/>
        <v>0</v>
      </c>
      <c r="CK265" s="497">
        <f t="shared" si="23"/>
        <v>0</v>
      </c>
      <c r="CL265" s="497">
        <f t="shared" si="24"/>
        <v>0</v>
      </c>
      <c r="CM265" s="497">
        <f t="shared" si="25"/>
        <v>0</v>
      </c>
      <c r="CN265" s="497">
        <f t="shared" si="26"/>
        <v>0</v>
      </c>
      <c r="CO265" s="497">
        <f t="shared" si="27"/>
        <v>0</v>
      </c>
      <c r="CP265" s="497">
        <f t="shared" si="28"/>
        <v>0</v>
      </c>
      <c r="CQ265" s="497">
        <f t="shared" si="29"/>
        <v>0</v>
      </c>
      <c r="CR265" s="497">
        <f t="shared" si="30"/>
        <v>0</v>
      </c>
    </row>
    <row r="266" spans="1:96" ht="15.75">
      <c r="A266" s="48" t="s">
        <v>680</v>
      </c>
      <c r="B266" s="446" t="s">
        <v>324</v>
      </c>
      <c r="C266" s="191">
        <v>632082</v>
      </c>
      <c r="D266" s="194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>
        <v>590.4</v>
      </c>
      <c r="R266" s="292">
        <v>632082</v>
      </c>
      <c r="S266" s="191"/>
      <c r="T266" s="191"/>
      <c r="U266" s="191"/>
      <c r="V266" s="194"/>
      <c r="W266" s="191"/>
      <c r="X266" s="191"/>
      <c r="Y266" s="191"/>
      <c r="Z266" s="191"/>
      <c r="AA266" s="191"/>
      <c r="AB266" s="191"/>
      <c r="AC266" s="387"/>
      <c r="AD266" s="191"/>
      <c r="AE266" s="191"/>
      <c r="AF266" s="416"/>
      <c r="AJ266" s="416" t="s">
        <v>679</v>
      </c>
      <c r="AK266" s="416" t="s">
        <v>324</v>
      </c>
      <c r="AL266" s="486">
        <v>635658</v>
      </c>
      <c r="AM266" s="486"/>
      <c r="AN266" s="486"/>
      <c r="AO266" s="486"/>
      <c r="AP266" s="486"/>
      <c r="AQ266" s="486"/>
      <c r="AR266" s="486"/>
      <c r="AS266" s="486"/>
      <c r="AT266" s="486"/>
      <c r="AU266" s="486"/>
      <c r="AV266" s="486"/>
      <c r="AW266" s="486"/>
      <c r="AX266" s="486"/>
      <c r="AY266" s="486"/>
      <c r="AZ266" s="486">
        <v>590.4</v>
      </c>
      <c r="BA266" s="486">
        <v>635658</v>
      </c>
      <c r="BB266" s="486"/>
      <c r="BC266" s="486"/>
      <c r="BD266" s="486"/>
      <c r="BE266" s="486"/>
      <c r="BF266" s="486"/>
      <c r="BG266" s="486"/>
      <c r="BH266" s="486"/>
      <c r="BI266" s="486"/>
      <c r="BJ266" s="486"/>
      <c r="BK266" s="486"/>
      <c r="BL266" s="486"/>
      <c r="BM266" s="486"/>
      <c r="BN266" s="447"/>
      <c r="BP266" s="497">
        <f t="shared" si="2"/>
        <v>-3576</v>
      </c>
      <c r="BQ266" s="497">
        <f t="shared" si="3"/>
        <v>0</v>
      </c>
      <c r="BR266" s="497">
        <f t="shared" si="4"/>
        <v>0</v>
      </c>
      <c r="BS266" s="497">
        <f t="shared" si="5"/>
        <v>0</v>
      </c>
      <c r="BT266" s="497">
        <f t="shared" si="6"/>
        <v>0</v>
      </c>
      <c r="BU266" s="497">
        <f t="shared" si="7"/>
        <v>0</v>
      </c>
      <c r="BV266" s="497">
        <f t="shared" si="8"/>
        <v>0</v>
      </c>
      <c r="BW266" s="497">
        <f t="shared" si="9"/>
        <v>0</v>
      </c>
      <c r="BX266" s="497">
        <f t="shared" si="10"/>
        <v>0</v>
      </c>
      <c r="BY266" s="497">
        <f t="shared" si="11"/>
        <v>0</v>
      </c>
      <c r="BZ266" s="497">
        <f t="shared" si="12"/>
        <v>0</v>
      </c>
      <c r="CA266" s="497">
        <f t="shared" si="13"/>
        <v>0</v>
      </c>
      <c r="CB266" s="497">
        <f t="shared" si="14"/>
        <v>0</v>
      </c>
      <c r="CC266" s="497">
        <f t="shared" si="15"/>
        <v>0</v>
      </c>
      <c r="CD266" s="497">
        <f t="shared" si="16"/>
        <v>0</v>
      </c>
      <c r="CE266" s="497">
        <f t="shared" si="17"/>
        <v>-3576</v>
      </c>
      <c r="CF266" s="497">
        <f t="shared" si="18"/>
        <v>0</v>
      </c>
      <c r="CG266" s="497">
        <f t="shared" si="19"/>
        <v>0</v>
      </c>
      <c r="CH266" s="497">
        <f t="shared" si="20"/>
        <v>0</v>
      </c>
      <c r="CI266" s="497">
        <f t="shared" si="21"/>
        <v>0</v>
      </c>
      <c r="CJ266" s="497">
        <f t="shared" si="22"/>
        <v>0</v>
      </c>
      <c r="CK266" s="497">
        <f t="shared" si="23"/>
        <v>0</v>
      </c>
      <c r="CL266" s="497">
        <f t="shared" si="24"/>
        <v>0</v>
      </c>
      <c r="CM266" s="497">
        <f t="shared" si="25"/>
        <v>0</v>
      </c>
      <c r="CN266" s="497">
        <f t="shared" si="26"/>
        <v>0</v>
      </c>
      <c r="CO266" s="497">
        <f t="shared" si="27"/>
        <v>0</v>
      </c>
      <c r="CP266" s="497">
        <f t="shared" si="28"/>
        <v>0</v>
      </c>
      <c r="CQ266" s="497">
        <f t="shared" si="29"/>
        <v>0</v>
      </c>
      <c r="CR266" s="497">
        <f t="shared" si="30"/>
        <v>0</v>
      </c>
    </row>
    <row r="267" spans="1:96" ht="15.75">
      <c r="A267" s="48" t="s">
        <v>681</v>
      </c>
      <c r="B267" s="446" t="s">
        <v>900</v>
      </c>
      <c r="C267" s="191">
        <v>271508</v>
      </c>
      <c r="D267" s="194">
        <v>271508</v>
      </c>
      <c r="E267" s="191">
        <v>271508</v>
      </c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4"/>
      <c r="W267" s="191"/>
      <c r="X267" s="191"/>
      <c r="Y267" s="191"/>
      <c r="Z267" s="191"/>
      <c r="AA267" s="191"/>
      <c r="AB267" s="191"/>
      <c r="AC267" s="387"/>
      <c r="AD267" s="191"/>
      <c r="AE267" s="191"/>
      <c r="AF267" s="416"/>
      <c r="AJ267" s="416" t="s">
        <v>680</v>
      </c>
      <c r="AK267" s="416" t="s">
        <v>900</v>
      </c>
      <c r="AL267" s="486">
        <v>250249</v>
      </c>
      <c r="AM267" s="486">
        <v>250249</v>
      </c>
      <c r="AN267" s="486">
        <v>250249</v>
      </c>
      <c r="AO267" s="486"/>
      <c r="AP267" s="486"/>
      <c r="AQ267" s="486"/>
      <c r="AR267" s="486"/>
      <c r="AS267" s="486"/>
      <c r="AT267" s="486"/>
      <c r="AU267" s="486"/>
      <c r="AV267" s="486"/>
      <c r="AW267" s="486"/>
      <c r="AX267" s="486"/>
      <c r="AY267" s="486"/>
      <c r="AZ267" s="486"/>
      <c r="BA267" s="486"/>
      <c r="BB267" s="486"/>
      <c r="BC267" s="486"/>
      <c r="BD267" s="486"/>
      <c r="BE267" s="486"/>
      <c r="BF267" s="486"/>
      <c r="BG267" s="486"/>
      <c r="BH267" s="486"/>
      <c r="BI267" s="486"/>
      <c r="BJ267" s="486"/>
      <c r="BK267" s="486"/>
      <c r="BL267" s="486"/>
      <c r="BM267" s="486"/>
      <c r="BN267" s="447"/>
      <c r="BP267" s="497">
        <f t="shared" si="2"/>
        <v>21259</v>
      </c>
      <c r="BQ267" s="497">
        <f t="shared" si="3"/>
        <v>21259</v>
      </c>
      <c r="BR267" s="497">
        <f t="shared" si="4"/>
        <v>21259</v>
      </c>
      <c r="BS267" s="497">
        <f t="shared" si="5"/>
        <v>0</v>
      </c>
      <c r="BT267" s="497">
        <f t="shared" si="6"/>
        <v>0</v>
      </c>
      <c r="BU267" s="497">
        <f t="shared" si="7"/>
        <v>0</v>
      </c>
      <c r="BV267" s="497">
        <f t="shared" si="8"/>
        <v>0</v>
      </c>
      <c r="BW267" s="497">
        <f t="shared" si="9"/>
        <v>0</v>
      </c>
      <c r="BX267" s="497">
        <f t="shared" si="10"/>
        <v>0</v>
      </c>
      <c r="BY267" s="497">
        <f t="shared" si="11"/>
        <v>0</v>
      </c>
      <c r="BZ267" s="497">
        <f t="shared" si="12"/>
        <v>0</v>
      </c>
      <c r="CA267" s="497">
        <f t="shared" si="13"/>
        <v>0</v>
      </c>
      <c r="CB267" s="497">
        <f t="shared" si="14"/>
        <v>0</v>
      </c>
      <c r="CC267" s="497">
        <f t="shared" si="15"/>
        <v>0</v>
      </c>
      <c r="CD267" s="497">
        <f t="shared" si="16"/>
        <v>0</v>
      </c>
      <c r="CE267" s="497">
        <f t="shared" si="17"/>
        <v>0</v>
      </c>
      <c r="CF267" s="497">
        <f t="shared" si="18"/>
        <v>0</v>
      </c>
      <c r="CG267" s="497">
        <f t="shared" si="19"/>
        <v>0</v>
      </c>
      <c r="CH267" s="497">
        <f t="shared" si="20"/>
        <v>0</v>
      </c>
      <c r="CI267" s="497">
        <f t="shared" si="21"/>
        <v>0</v>
      </c>
      <c r="CJ267" s="497">
        <f t="shared" si="22"/>
        <v>0</v>
      </c>
      <c r="CK267" s="497">
        <f t="shared" si="23"/>
        <v>0</v>
      </c>
      <c r="CL267" s="497">
        <f t="shared" si="24"/>
        <v>0</v>
      </c>
      <c r="CM267" s="497">
        <f t="shared" si="25"/>
        <v>0</v>
      </c>
      <c r="CN267" s="497">
        <f t="shared" si="26"/>
        <v>0</v>
      </c>
      <c r="CO267" s="497">
        <f t="shared" si="27"/>
        <v>0</v>
      </c>
      <c r="CP267" s="497">
        <f t="shared" si="28"/>
        <v>0</v>
      </c>
      <c r="CQ267" s="497">
        <f t="shared" si="29"/>
        <v>0</v>
      </c>
      <c r="CR267" s="497">
        <f t="shared" si="30"/>
        <v>0</v>
      </c>
    </row>
    <row r="268" spans="1:96" ht="15.75">
      <c r="A268" s="48" t="s">
        <v>682</v>
      </c>
      <c r="B268" s="446" t="s">
        <v>325</v>
      </c>
      <c r="C268" s="191">
        <v>2276610</v>
      </c>
      <c r="D268" s="194">
        <v>2276610</v>
      </c>
      <c r="E268" s="191">
        <v>524812</v>
      </c>
      <c r="F268" s="191"/>
      <c r="G268" s="191"/>
      <c r="H268" s="191">
        <v>1751798</v>
      </c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4"/>
      <c r="W268" s="191"/>
      <c r="X268" s="191"/>
      <c r="Y268" s="191"/>
      <c r="Z268" s="191"/>
      <c r="AA268" s="191"/>
      <c r="AB268" s="191"/>
      <c r="AC268" s="387"/>
      <c r="AD268" s="191"/>
      <c r="AE268" s="191"/>
      <c r="AF268" s="416"/>
      <c r="AJ268" s="416" t="s">
        <v>681</v>
      </c>
      <c r="AK268" s="416" t="s">
        <v>325</v>
      </c>
      <c r="AL268" s="486">
        <v>2211031</v>
      </c>
      <c r="AM268" s="486">
        <v>2211031</v>
      </c>
      <c r="AN268" s="486">
        <v>495969</v>
      </c>
      <c r="AO268" s="486"/>
      <c r="AP268" s="486"/>
      <c r="AQ268" s="486">
        <v>1715062</v>
      </c>
      <c r="AR268" s="486"/>
      <c r="AS268" s="486"/>
      <c r="AT268" s="486"/>
      <c r="AU268" s="486"/>
      <c r="AV268" s="486"/>
      <c r="AW268" s="486"/>
      <c r="AX268" s="486"/>
      <c r="AY268" s="486"/>
      <c r="AZ268" s="486"/>
      <c r="BA268" s="486"/>
      <c r="BB268" s="486"/>
      <c r="BC268" s="486"/>
      <c r="BD268" s="486"/>
      <c r="BE268" s="486"/>
      <c r="BF268" s="486"/>
      <c r="BG268" s="486"/>
      <c r="BH268" s="486"/>
      <c r="BI268" s="486"/>
      <c r="BJ268" s="486"/>
      <c r="BK268" s="486"/>
      <c r="BL268" s="486"/>
      <c r="BM268" s="486"/>
      <c r="BN268" s="447"/>
      <c r="BP268" s="497">
        <f t="shared" si="2"/>
        <v>65579</v>
      </c>
      <c r="BQ268" s="497">
        <f t="shared" si="3"/>
        <v>65579</v>
      </c>
      <c r="BR268" s="497">
        <f t="shared" si="4"/>
        <v>28843</v>
      </c>
      <c r="BS268" s="497">
        <f t="shared" si="5"/>
        <v>0</v>
      </c>
      <c r="BT268" s="497">
        <f t="shared" si="6"/>
        <v>0</v>
      </c>
      <c r="BU268" s="497">
        <f t="shared" si="7"/>
        <v>36736</v>
      </c>
      <c r="BV268" s="497">
        <f t="shared" si="8"/>
        <v>0</v>
      </c>
      <c r="BW268" s="497">
        <f t="shared" si="9"/>
        <v>0</v>
      </c>
      <c r="BX268" s="497">
        <f t="shared" si="10"/>
        <v>0</v>
      </c>
      <c r="BY268" s="497">
        <f t="shared" si="11"/>
        <v>0</v>
      </c>
      <c r="BZ268" s="497">
        <f t="shared" si="12"/>
        <v>0</v>
      </c>
      <c r="CA268" s="497">
        <f t="shared" si="13"/>
        <v>0</v>
      </c>
      <c r="CB268" s="497">
        <f t="shared" si="14"/>
        <v>0</v>
      </c>
      <c r="CC268" s="497">
        <f t="shared" si="15"/>
        <v>0</v>
      </c>
      <c r="CD268" s="497">
        <f t="shared" si="16"/>
        <v>0</v>
      </c>
      <c r="CE268" s="497">
        <f t="shared" si="17"/>
        <v>0</v>
      </c>
      <c r="CF268" s="497">
        <f t="shared" si="18"/>
        <v>0</v>
      </c>
      <c r="CG268" s="497">
        <f t="shared" si="19"/>
        <v>0</v>
      </c>
      <c r="CH268" s="497">
        <f t="shared" si="20"/>
        <v>0</v>
      </c>
      <c r="CI268" s="497">
        <f t="shared" si="21"/>
        <v>0</v>
      </c>
      <c r="CJ268" s="497">
        <f t="shared" si="22"/>
        <v>0</v>
      </c>
      <c r="CK268" s="497">
        <f t="shared" si="23"/>
        <v>0</v>
      </c>
      <c r="CL268" s="497">
        <f t="shared" si="24"/>
        <v>0</v>
      </c>
      <c r="CM268" s="497">
        <f t="shared" si="25"/>
        <v>0</v>
      </c>
      <c r="CN268" s="497">
        <f t="shared" si="26"/>
        <v>0</v>
      </c>
      <c r="CO268" s="497">
        <f t="shared" si="27"/>
        <v>0</v>
      </c>
      <c r="CP268" s="497">
        <f t="shared" si="28"/>
        <v>0</v>
      </c>
      <c r="CQ268" s="497">
        <f t="shared" si="29"/>
        <v>0</v>
      </c>
      <c r="CR268" s="497">
        <f t="shared" si="30"/>
        <v>0</v>
      </c>
    </row>
    <row r="269" spans="1:96" ht="15.75">
      <c r="A269" s="48" t="s">
        <v>683</v>
      </c>
      <c r="B269" s="446" t="s">
        <v>901</v>
      </c>
      <c r="C269" s="191">
        <v>598088</v>
      </c>
      <c r="D269" s="194">
        <v>598088</v>
      </c>
      <c r="E269" s="191">
        <v>598088</v>
      </c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4"/>
      <c r="W269" s="191"/>
      <c r="X269" s="191"/>
      <c r="Y269" s="191"/>
      <c r="Z269" s="191"/>
      <c r="AA269" s="191"/>
      <c r="AB269" s="191"/>
      <c r="AC269" s="387"/>
      <c r="AD269" s="191"/>
      <c r="AE269" s="191"/>
      <c r="AF269" s="416"/>
      <c r="AJ269" s="416" t="s">
        <v>682</v>
      </c>
      <c r="AK269" s="416" t="s">
        <v>901</v>
      </c>
      <c r="AL269" s="486">
        <v>446714</v>
      </c>
      <c r="AM269" s="486">
        <v>446714</v>
      </c>
      <c r="AN269" s="486">
        <v>446714</v>
      </c>
      <c r="AO269" s="486"/>
      <c r="AP269" s="486"/>
      <c r="AQ269" s="486"/>
      <c r="AR269" s="486"/>
      <c r="AS269" s="486"/>
      <c r="AT269" s="486"/>
      <c r="AU269" s="486"/>
      <c r="AV269" s="486"/>
      <c r="AW269" s="486"/>
      <c r="AX269" s="486"/>
      <c r="AY269" s="486"/>
      <c r="AZ269" s="486"/>
      <c r="BA269" s="486"/>
      <c r="BB269" s="486"/>
      <c r="BC269" s="486"/>
      <c r="BD269" s="486"/>
      <c r="BE269" s="486"/>
      <c r="BF269" s="486"/>
      <c r="BG269" s="486"/>
      <c r="BH269" s="486"/>
      <c r="BI269" s="486"/>
      <c r="BJ269" s="486"/>
      <c r="BK269" s="486"/>
      <c r="BL269" s="486"/>
      <c r="BM269" s="486"/>
      <c r="BN269" s="447"/>
      <c r="BP269" s="497">
        <f aca="true" t="shared" si="31" ref="BP269:BP332">C269-AL269</f>
        <v>151374</v>
      </c>
      <c r="BQ269" s="497">
        <f aca="true" t="shared" si="32" ref="BQ269:BQ332">D269-AM269</f>
        <v>151374</v>
      </c>
      <c r="BR269" s="497">
        <f aca="true" t="shared" si="33" ref="BR269:BR332">E269-AN269</f>
        <v>151374</v>
      </c>
      <c r="BS269" s="497">
        <f aca="true" t="shared" si="34" ref="BS269:BS332">F269-AO269</f>
        <v>0</v>
      </c>
      <c r="BT269" s="497">
        <f aca="true" t="shared" si="35" ref="BT269:BT332">G269-AP269</f>
        <v>0</v>
      </c>
      <c r="BU269" s="497">
        <f aca="true" t="shared" si="36" ref="BU269:BU332">H269-AQ269</f>
        <v>0</v>
      </c>
      <c r="BV269" s="497">
        <f aca="true" t="shared" si="37" ref="BV269:BV332">I269-AR269</f>
        <v>0</v>
      </c>
      <c r="BW269" s="497">
        <f aca="true" t="shared" si="38" ref="BW269:BW332">J269-AS269</f>
        <v>0</v>
      </c>
      <c r="BX269" s="497">
        <f aca="true" t="shared" si="39" ref="BX269:BX332">K269-AT269</f>
        <v>0</v>
      </c>
      <c r="BY269" s="497">
        <f aca="true" t="shared" si="40" ref="BY269:BY332">L269-AU269</f>
        <v>0</v>
      </c>
      <c r="BZ269" s="497">
        <f aca="true" t="shared" si="41" ref="BZ269:BZ332">M269-AV269</f>
        <v>0</v>
      </c>
      <c r="CA269" s="497">
        <f aca="true" t="shared" si="42" ref="CA269:CA332">N269-AW269</f>
        <v>0</v>
      </c>
      <c r="CB269" s="497">
        <f aca="true" t="shared" si="43" ref="CB269:CB332">O269-AX269</f>
        <v>0</v>
      </c>
      <c r="CC269" s="497">
        <f aca="true" t="shared" si="44" ref="CC269:CC332">P269-AY269</f>
        <v>0</v>
      </c>
      <c r="CD269" s="497">
        <f aca="true" t="shared" si="45" ref="CD269:CD332">Q269-AZ269</f>
        <v>0</v>
      </c>
      <c r="CE269" s="497">
        <f aca="true" t="shared" si="46" ref="CE269:CE332">R269-BA269</f>
        <v>0</v>
      </c>
      <c r="CF269" s="497">
        <f aca="true" t="shared" si="47" ref="CF269:CF332">S269-BB269</f>
        <v>0</v>
      </c>
      <c r="CG269" s="497">
        <f aca="true" t="shared" si="48" ref="CG269:CG332">T269-BC269</f>
        <v>0</v>
      </c>
      <c r="CH269" s="497">
        <f aca="true" t="shared" si="49" ref="CH269:CH332">U269-BD269</f>
        <v>0</v>
      </c>
      <c r="CI269" s="497">
        <f aca="true" t="shared" si="50" ref="CI269:CI332">V269-BE269</f>
        <v>0</v>
      </c>
      <c r="CJ269" s="497">
        <f aca="true" t="shared" si="51" ref="CJ269:CJ332">W269-BF269</f>
        <v>0</v>
      </c>
      <c r="CK269" s="497">
        <f aca="true" t="shared" si="52" ref="CK269:CK332">X269-BG269</f>
        <v>0</v>
      </c>
      <c r="CL269" s="497">
        <f aca="true" t="shared" si="53" ref="CL269:CL332">Y269-BH269</f>
        <v>0</v>
      </c>
      <c r="CM269" s="497">
        <f aca="true" t="shared" si="54" ref="CM269:CM332">Z269-BI269</f>
        <v>0</v>
      </c>
      <c r="CN269" s="497">
        <f aca="true" t="shared" si="55" ref="CN269:CN332">AA269-BJ269</f>
        <v>0</v>
      </c>
      <c r="CO269" s="497">
        <f aca="true" t="shared" si="56" ref="CO269:CO332">AB269-BK269</f>
        <v>0</v>
      </c>
      <c r="CP269" s="497">
        <f aca="true" t="shared" si="57" ref="CP269:CP332">AC269-BL269</f>
        <v>0</v>
      </c>
      <c r="CQ269" s="497">
        <f aca="true" t="shared" si="58" ref="CQ269:CQ332">AD269-BM269</f>
        <v>0</v>
      </c>
      <c r="CR269" s="497">
        <f aca="true" t="shared" si="59" ref="CR269:CR332">AE269-BN269</f>
        <v>0</v>
      </c>
    </row>
    <row r="270" spans="1:96" ht="15.75">
      <c r="A270" s="48" t="s">
        <v>684</v>
      </c>
      <c r="B270" s="446" t="s">
        <v>326</v>
      </c>
      <c r="C270" s="191">
        <v>43680</v>
      </c>
      <c r="D270" s="194">
        <v>0</v>
      </c>
      <c r="E270" s="191">
        <v>0</v>
      </c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>
        <v>1</v>
      </c>
      <c r="V270" s="194">
        <v>0</v>
      </c>
      <c r="W270" s="191"/>
      <c r="X270" s="191"/>
      <c r="Y270" s="191"/>
      <c r="Z270" s="191"/>
      <c r="AA270" s="191"/>
      <c r="AB270" s="191"/>
      <c r="AC270" s="387">
        <v>43680</v>
      </c>
      <c r="AD270" s="191">
        <v>43680</v>
      </c>
      <c r="AE270" s="191"/>
      <c r="AF270" s="416"/>
      <c r="AJ270" s="416" t="s">
        <v>683</v>
      </c>
      <c r="AK270" s="416" t="s">
        <v>326</v>
      </c>
      <c r="AL270" s="486">
        <v>87360</v>
      </c>
      <c r="AM270" s="486"/>
      <c r="AN270" s="486">
        <v>0</v>
      </c>
      <c r="AO270" s="486"/>
      <c r="AP270" s="486"/>
      <c r="AQ270" s="486"/>
      <c r="AR270" s="486"/>
      <c r="AS270" s="486"/>
      <c r="AT270" s="486"/>
      <c r="AU270" s="486"/>
      <c r="AV270" s="486"/>
      <c r="AW270" s="486"/>
      <c r="AX270" s="486"/>
      <c r="AY270" s="486"/>
      <c r="AZ270" s="486"/>
      <c r="BA270" s="486"/>
      <c r="BB270" s="486"/>
      <c r="BC270" s="486"/>
      <c r="BD270" s="486">
        <v>1</v>
      </c>
      <c r="BE270" s="486">
        <v>0</v>
      </c>
      <c r="BF270" s="486"/>
      <c r="BG270" s="486"/>
      <c r="BH270" s="486"/>
      <c r="BI270" s="486"/>
      <c r="BJ270" s="486"/>
      <c r="BK270" s="486"/>
      <c r="BL270" s="486">
        <v>43680</v>
      </c>
      <c r="BM270" s="486">
        <v>43680</v>
      </c>
      <c r="BN270" s="447"/>
      <c r="BP270" s="497">
        <f t="shared" si="31"/>
        <v>-43680</v>
      </c>
      <c r="BQ270" s="497">
        <f t="shared" si="32"/>
        <v>0</v>
      </c>
      <c r="BR270" s="497">
        <f t="shared" si="33"/>
        <v>0</v>
      </c>
      <c r="BS270" s="497">
        <f t="shared" si="34"/>
        <v>0</v>
      </c>
      <c r="BT270" s="497">
        <f t="shared" si="35"/>
        <v>0</v>
      </c>
      <c r="BU270" s="497">
        <f t="shared" si="36"/>
        <v>0</v>
      </c>
      <c r="BV270" s="497">
        <f t="shared" si="37"/>
        <v>0</v>
      </c>
      <c r="BW270" s="497">
        <f t="shared" si="38"/>
        <v>0</v>
      </c>
      <c r="BX270" s="497">
        <f t="shared" si="39"/>
        <v>0</v>
      </c>
      <c r="BY270" s="497">
        <f t="shared" si="40"/>
        <v>0</v>
      </c>
      <c r="BZ270" s="497">
        <f t="shared" si="41"/>
        <v>0</v>
      </c>
      <c r="CA270" s="497">
        <f t="shared" si="42"/>
        <v>0</v>
      </c>
      <c r="CB270" s="497">
        <f t="shared" si="43"/>
        <v>0</v>
      </c>
      <c r="CC270" s="497">
        <f t="shared" si="44"/>
        <v>0</v>
      </c>
      <c r="CD270" s="497">
        <f t="shared" si="45"/>
        <v>0</v>
      </c>
      <c r="CE270" s="497">
        <f t="shared" si="46"/>
        <v>0</v>
      </c>
      <c r="CF270" s="497">
        <f t="shared" si="47"/>
        <v>0</v>
      </c>
      <c r="CG270" s="497">
        <f t="shared" si="48"/>
        <v>0</v>
      </c>
      <c r="CH270" s="497">
        <f t="shared" si="49"/>
        <v>0</v>
      </c>
      <c r="CI270" s="497">
        <f t="shared" si="50"/>
        <v>0</v>
      </c>
      <c r="CJ270" s="497">
        <f t="shared" si="51"/>
        <v>0</v>
      </c>
      <c r="CK270" s="497">
        <f t="shared" si="52"/>
        <v>0</v>
      </c>
      <c r="CL270" s="497">
        <f t="shared" si="53"/>
        <v>0</v>
      </c>
      <c r="CM270" s="497">
        <f t="shared" si="54"/>
        <v>0</v>
      </c>
      <c r="CN270" s="497">
        <f t="shared" si="55"/>
        <v>0</v>
      </c>
      <c r="CO270" s="497">
        <f t="shared" si="56"/>
        <v>0</v>
      </c>
      <c r="CP270" s="497">
        <f t="shared" si="57"/>
        <v>0</v>
      </c>
      <c r="CQ270" s="497">
        <f t="shared" si="58"/>
        <v>0</v>
      </c>
      <c r="CR270" s="497">
        <f t="shared" si="59"/>
        <v>0</v>
      </c>
    </row>
    <row r="271" spans="1:96" ht="15.75">
      <c r="A271" s="48" t="s">
        <v>685</v>
      </c>
      <c r="B271" s="446" t="s">
        <v>902</v>
      </c>
      <c r="C271" s="191">
        <v>1282814</v>
      </c>
      <c r="D271" s="194"/>
      <c r="E271" s="191"/>
      <c r="F271" s="191"/>
      <c r="G271" s="191"/>
      <c r="H271" s="191"/>
      <c r="I271" s="191"/>
      <c r="J271" s="191"/>
      <c r="K271" s="191"/>
      <c r="L271" s="191"/>
      <c r="M271" s="191">
        <v>900</v>
      </c>
      <c r="N271" s="191">
        <v>1282814</v>
      </c>
      <c r="O271" s="191"/>
      <c r="P271" s="191"/>
      <c r="Q271" s="191"/>
      <c r="R271" s="191"/>
      <c r="S271" s="191"/>
      <c r="T271" s="191"/>
      <c r="U271" s="191"/>
      <c r="V271" s="194"/>
      <c r="W271" s="191"/>
      <c r="X271" s="191"/>
      <c r="Y271" s="191"/>
      <c r="Z271" s="191"/>
      <c r="AA271" s="191"/>
      <c r="AB271" s="191"/>
      <c r="AC271" s="387"/>
      <c r="AD271" s="191"/>
      <c r="AE271" s="191"/>
      <c r="AF271" s="416"/>
      <c r="AJ271" s="416" t="s">
        <v>684</v>
      </c>
      <c r="AK271" s="416" t="s">
        <v>902</v>
      </c>
      <c r="AL271" s="486">
        <v>1282814</v>
      </c>
      <c r="AM271" s="486"/>
      <c r="AN271" s="486"/>
      <c r="AO271" s="486"/>
      <c r="AP271" s="486"/>
      <c r="AQ271" s="486"/>
      <c r="AR271" s="486"/>
      <c r="AS271" s="486"/>
      <c r="AT271" s="486"/>
      <c r="AU271" s="486"/>
      <c r="AV271" s="486">
        <v>900</v>
      </c>
      <c r="AW271" s="486">
        <v>1282814</v>
      </c>
      <c r="AX271" s="486"/>
      <c r="AY271" s="486"/>
      <c r="AZ271" s="486"/>
      <c r="BA271" s="486"/>
      <c r="BB271" s="486"/>
      <c r="BC271" s="486"/>
      <c r="BD271" s="486"/>
      <c r="BE271" s="486"/>
      <c r="BF271" s="486"/>
      <c r="BG271" s="486"/>
      <c r="BH271" s="486"/>
      <c r="BI271" s="486"/>
      <c r="BJ271" s="486"/>
      <c r="BK271" s="486"/>
      <c r="BL271" s="486"/>
      <c r="BM271" s="486"/>
      <c r="BN271" s="447"/>
      <c r="BP271" s="497">
        <f t="shared" si="31"/>
        <v>0</v>
      </c>
      <c r="BQ271" s="497">
        <f t="shared" si="32"/>
        <v>0</v>
      </c>
      <c r="BR271" s="497">
        <f t="shared" si="33"/>
        <v>0</v>
      </c>
      <c r="BS271" s="497">
        <f t="shared" si="34"/>
        <v>0</v>
      </c>
      <c r="BT271" s="497">
        <f t="shared" si="35"/>
        <v>0</v>
      </c>
      <c r="BU271" s="497">
        <f t="shared" si="36"/>
        <v>0</v>
      </c>
      <c r="BV271" s="497">
        <f t="shared" si="37"/>
        <v>0</v>
      </c>
      <c r="BW271" s="497">
        <f t="shared" si="38"/>
        <v>0</v>
      </c>
      <c r="BX271" s="497">
        <f t="shared" si="39"/>
        <v>0</v>
      </c>
      <c r="BY271" s="497">
        <f t="shared" si="40"/>
        <v>0</v>
      </c>
      <c r="BZ271" s="497">
        <f t="shared" si="41"/>
        <v>0</v>
      </c>
      <c r="CA271" s="497">
        <f t="shared" si="42"/>
        <v>0</v>
      </c>
      <c r="CB271" s="497">
        <f t="shared" si="43"/>
        <v>0</v>
      </c>
      <c r="CC271" s="497">
        <f t="shared" si="44"/>
        <v>0</v>
      </c>
      <c r="CD271" s="497">
        <f t="shared" si="45"/>
        <v>0</v>
      </c>
      <c r="CE271" s="497">
        <f t="shared" si="46"/>
        <v>0</v>
      </c>
      <c r="CF271" s="497">
        <f t="shared" si="47"/>
        <v>0</v>
      </c>
      <c r="CG271" s="497">
        <f t="shared" si="48"/>
        <v>0</v>
      </c>
      <c r="CH271" s="497">
        <f t="shared" si="49"/>
        <v>0</v>
      </c>
      <c r="CI271" s="497">
        <f t="shared" si="50"/>
        <v>0</v>
      </c>
      <c r="CJ271" s="497">
        <f t="shared" si="51"/>
        <v>0</v>
      </c>
      <c r="CK271" s="497">
        <f t="shared" si="52"/>
        <v>0</v>
      </c>
      <c r="CL271" s="497">
        <f t="shared" si="53"/>
        <v>0</v>
      </c>
      <c r="CM271" s="497">
        <f t="shared" si="54"/>
        <v>0</v>
      </c>
      <c r="CN271" s="497">
        <f t="shared" si="55"/>
        <v>0</v>
      </c>
      <c r="CO271" s="497">
        <f t="shared" si="56"/>
        <v>0</v>
      </c>
      <c r="CP271" s="497">
        <f t="shared" si="57"/>
        <v>0</v>
      </c>
      <c r="CQ271" s="497">
        <f t="shared" si="58"/>
        <v>0</v>
      </c>
      <c r="CR271" s="497">
        <f t="shared" si="59"/>
        <v>0</v>
      </c>
    </row>
    <row r="272" spans="1:96" ht="15.75">
      <c r="A272" s="48" t="s">
        <v>686</v>
      </c>
      <c r="B272" s="446" t="s">
        <v>327</v>
      </c>
      <c r="C272" s="191">
        <v>11402972</v>
      </c>
      <c r="D272" s="194">
        <v>11402972</v>
      </c>
      <c r="E272" s="191"/>
      <c r="F272" s="191">
        <v>3000000</v>
      </c>
      <c r="G272" s="191">
        <v>3000000</v>
      </c>
      <c r="H272" s="191">
        <v>5402972</v>
      </c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4"/>
      <c r="W272" s="191"/>
      <c r="X272" s="191"/>
      <c r="Y272" s="191"/>
      <c r="Z272" s="191"/>
      <c r="AA272" s="191"/>
      <c r="AB272" s="191"/>
      <c r="AC272" s="387"/>
      <c r="AD272" s="191"/>
      <c r="AE272" s="191"/>
      <c r="AF272" s="416"/>
      <c r="AJ272" s="416" t="s">
        <v>685</v>
      </c>
      <c r="AK272" s="416" t="s">
        <v>327</v>
      </c>
      <c r="AL272" s="486">
        <v>3486478</v>
      </c>
      <c r="AM272" s="486">
        <v>3486478</v>
      </c>
      <c r="AN272" s="486"/>
      <c r="AO272" s="486">
        <v>2188620</v>
      </c>
      <c r="AP272" s="486">
        <v>1297858</v>
      </c>
      <c r="AQ272" s="486"/>
      <c r="AR272" s="486"/>
      <c r="AS272" s="486"/>
      <c r="AT272" s="486"/>
      <c r="AU272" s="486"/>
      <c r="AV272" s="486"/>
      <c r="AW272" s="486"/>
      <c r="AX272" s="486"/>
      <c r="AY272" s="486"/>
      <c r="AZ272" s="486"/>
      <c r="BA272" s="486"/>
      <c r="BB272" s="486"/>
      <c r="BC272" s="486"/>
      <c r="BD272" s="486"/>
      <c r="BE272" s="486"/>
      <c r="BF272" s="486"/>
      <c r="BG272" s="486"/>
      <c r="BH272" s="486"/>
      <c r="BI272" s="486"/>
      <c r="BJ272" s="486"/>
      <c r="BK272" s="486"/>
      <c r="BL272" s="486"/>
      <c r="BM272" s="486"/>
      <c r="BN272" s="447"/>
      <c r="BP272" s="497">
        <f t="shared" si="31"/>
        <v>7916494</v>
      </c>
      <c r="BQ272" s="497">
        <f t="shared" si="32"/>
        <v>7916494</v>
      </c>
      <c r="BR272" s="497">
        <f t="shared" si="33"/>
        <v>0</v>
      </c>
      <c r="BS272" s="497">
        <f t="shared" si="34"/>
        <v>811380</v>
      </c>
      <c r="BT272" s="497">
        <f t="shared" si="35"/>
        <v>1702142</v>
      </c>
      <c r="BU272" s="497">
        <f t="shared" si="36"/>
        <v>5402972</v>
      </c>
      <c r="BV272" s="497">
        <f t="shared" si="37"/>
        <v>0</v>
      </c>
      <c r="BW272" s="497">
        <f t="shared" si="38"/>
        <v>0</v>
      </c>
      <c r="BX272" s="497">
        <f t="shared" si="39"/>
        <v>0</v>
      </c>
      <c r="BY272" s="497">
        <f t="shared" si="40"/>
        <v>0</v>
      </c>
      <c r="BZ272" s="497">
        <f t="shared" si="41"/>
        <v>0</v>
      </c>
      <c r="CA272" s="497">
        <f t="shared" si="42"/>
        <v>0</v>
      </c>
      <c r="CB272" s="497">
        <f t="shared" si="43"/>
        <v>0</v>
      </c>
      <c r="CC272" s="497">
        <f t="shared" si="44"/>
        <v>0</v>
      </c>
      <c r="CD272" s="497">
        <f t="shared" si="45"/>
        <v>0</v>
      </c>
      <c r="CE272" s="497">
        <f t="shared" si="46"/>
        <v>0</v>
      </c>
      <c r="CF272" s="497">
        <f t="shared" si="47"/>
        <v>0</v>
      </c>
      <c r="CG272" s="497">
        <f t="shared" si="48"/>
        <v>0</v>
      </c>
      <c r="CH272" s="497">
        <f t="shared" si="49"/>
        <v>0</v>
      </c>
      <c r="CI272" s="497">
        <f t="shared" si="50"/>
        <v>0</v>
      </c>
      <c r="CJ272" s="497">
        <f t="shared" si="51"/>
        <v>0</v>
      </c>
      <c r="CK272" s="497">
        <f t="shared" si="52"/>
        <v>0</v>
      </c>
      <c r="CL272" s="497">
        <f t="shared" si="53"/>
        <v>0</v>
      </c>
      <c r="CM272" s="497">
        <f t="shared" si="54"/>
        <v>0</v>
      </c>
      <c r="CN272" s="497">
        <f t="shared" si="55"/>
        <v>0</v>
      </c>
      <c r="CO272" s="497">
        <f t="shared" si="56"/>
        <v>0</v>
      </c>
      <c r="CP272" s="497">
        <f t="shared" si="57"/>
        <v>0</v>
      </c>
      <c r="CQ272" s="497">
        <f t="shared" si="58"/>
        <v>0</v>
      </c>
      <c r="CR272" s="497">
        <f t="shared" si="59"/>
        <v>0</v>
      </c>
    </row>
    <row r="273" spans="1:96" ht="15.75">
      <c r="A273" s="48" t="s">
        <v>687</v>
      </c>
      <c r="B273" s="446" t="s">
        <v>328</v>
      </c>
      <c r="C273" s="191">
        <v>1000000</v>
      </c>
      <c r="D273" s="194">
        <v>1000000</v>
      </c>
      <c r="E273" s="191"/>
      <c r="F273" s="191">
        <v>500000</v>
      </c>
      <c r="G273" s="191">
        <v>500000</v>
      </c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4"/>
      <c r="W273" s="191"/>
      <c r="X273" s="191"/>
      <c r="Y273" s="191"/>
      <c r="Z273" s="191"/>
      <c r="AA273" s="191"/>
      <c r="AB273" s="191"/>
      <c r="AC273" s="387"/>
      <c r="AD273" s="191"/>
      <c r="AE273" s="191"/>
      <c r="AF273" s="416"/>
      <c r="AJ273" s="416" t="s">
        <v>686</v>
      </c>
      <c r="AK273" s="416" t="s">
        <v>328</v>
      </c>
      <c r="AL273" s="486">
        <v>112000</v>
      </c>
      <c r="AM273" s="486"/>
      <c r="AN273" s="486"/>
      <c r="AO273" s="486">
        <v>0</v>
      </c>
      <c r="AP273" s="486">
        <v>0</v>
      </c>
      <c r="AQ273" s="486"/>
      <c r="AR273" s="486"/>
      <c r="AS273" s="486"/>
      <c r="AT273" s="486"/>
      <c r="AU273" s="486"/>
      <c r="AV273" s="486"/>
      <c r="AW273" s="486"/>
      <c r="AX273" s="486"/>
      <c r="AY273" s="486"/>
      <c r="AZ273" s="486"/>
      <c r="BA273" s="486"/>
      <c r="BB273" s="486"/>
      <c r="BC273" s="486"/>
      <c r="BD273" s="486"/>
      <c r="BE273" s="486"/>
      <c r="BF273" s="486"/>
      <c r="BG273" s="486"/>
      <c r="BH273" s="486"/>
      <c r="BI273" s="486"/>
      <c r="BJ273" s="486"/>
      <c r="BK273" s="486"/>
      <c r="BL273" s="486">
        <v>56000</v>
      </c>
      <c r="BM273" s="486">
        <v>56000</v>
      </c>
      <c r="BN273" s="447"/>
      <c r="BP273" s="497">
        <f t="shared" si="31"/>
        <v>888000</v>
      </c>
      <c r="BQ273" s="497">
        <f t="shared" si="32"/>
        <v>1000000</v>
      </c>
      <c r="BR273" s="497">
        <f t="shared" si="33"/>
        <v>0</v>
      </c>
      <c r="BS273" s="497">
        <f t="shared" si="34"/>
        <v>500000</v>
      </c>
      <c r="BT273" s="497">
        <f t="shared" si="35"/>
        <v>500000</v>
      </c>
      <c r="BU273" s="497">
        <f t="shared" si="36"/>
        <v>0</v>
      </c>
      <c r="BV273" s="497">
        <f t="shared" si="37"/>
        <v>0</v>
      </c>
      <c r="BW273" s="497">
        <f t="shared" si="38"/>
        <v>0</v>
      </c>
      <c r="BX273" s="497">
        <f t="shared" si="39"/>
        <v>0</v>
      </c>
      <c r="BY273" s="497">
        <f t="shared" si="40"/>
        <v>0</v>
      </c>
      <c r="BZ273" s="497">
        <f t="shared" si="41"/>
        <v>0</v>
      </c>
      <c r="CA273" s="497">
        <f t="shared" si="42"/>
        <v>0</v>
      </c>
      <c r="CB273" s="497">
        <f t="shared" si="43"/>
        <v>0</v>
      </c>
      <c r="CC273" s="497">
        <f t="shared" si="44"/>
        <v>0</v>
      </c>
      <c r="CD273" s="497">
        <f t="shared" si="45"/>
        <v>0</v>
      </c>
      <c r="CE273" s="497">
        <f t="shared" si="46"/>
        <v>0</v>
      </c>
      <c r="CF273" s="497">
        <f t="shared" si="47"/>
        <v>0</v>
      </c>
      <c r="CG273" s="497">
        <f t="shared" si="48"/>
        <v>0</v>
      </c>
      <c r="CH273" s="497">
        <f t="shared" si="49"/>
        <v>0</v>
      </c>
      <c r="CI273" s="497">
        <f t="shared" si="50"/>
        <v>0</v>
      </c>
      <c r="CJ273" s="497">
        <f t="shared" si="51"/>
        <v>0</v>
      </c>
      <c r="CK273" s="497">
        <f t="shared" si="52"/>
        <v>0</v>
      </c>
      <c r="CL273" s="497">
        <f t="shared" si="53"/>
        <v>0</v>
      </c>
      <c r="CM273" s="497">
        <f t="shared" si="54"/>
        <v>0</v>
      </c>
      <c r="CN273" s="497">
        <f t="shared" si="55"/>
        <v>0</v>
      </c>
      <c r="CO273" s="497">
        <f t="shared" si="56"/>
        <v>0</v>
      </c>
      <c r="CP273" s="497">
        <f t="shared" si="57"/>
        <v>-56000</v>
      </c>
      <c r="CQ273" s="497">
        <f t="shared" si="58"/>
        <v>-56000</v>
      </c>
      <c r="CR273" s="497">
        <f t="shared" si="59"/>
        <v>0</v>
      </c>
    </row>
    <row r="274" spans="1:96" ht="15.75">
      <c r="A274" s="48" t="s">
        <v>688</v>
      </c>
      <c r="B274" s="446" t="s">
        <v>903</v>
      </c>
      <c r="C274" s="191">
        <v>537000</v>
      </c>
      <c r="D274" s="194">
        <v>537000</v>
      </c>
      <c r="E274" s="191"/>
      <c r="F274" s="191">
        <v>280000</v>
      </c>
      <c r="G274" s="191">
        <v>257000</v>
      </c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4"/>
      <c r="W274" s="191"/>
      <c r="X274" s="191"/>
      <c r="Y274" s="191"/>
      <c r="Z274" s="191"/>
      <c r="AA274" s="191"/>
      <c r="AB274" s="191"/>
      <c r="AC274" s="387"/>
      <c r="AD274" s="191"/>
      <c r="AE274" s="191"/>
      <c r="AF274" s="416"/>
      <c r="AJ274" s="416" t="s">
        <v>687</v>
      </c>
      <c r="AK274" s="416" t="s">
        <v>903</v>
      </c>
      <c r="AL274" s="486">
        <v>418886</v>
      </c>
      <c r="AM274" s="486">
        <v>418886</v>
      </c>
      <c r="AN274" s="486"/>
      <c r="AO274" s="486">
        <v>219467</v>
      </c>
      <c r="AP274" s="486">
        <v>199419</v>
      </c>
      <c r="AQ274" s="486"/>
      <c r="AR274" s="486"/>
      <c r="AS274" s="486"/>
      <c r="AT274" s="486"/>
      <c r="AU274" s="486"/>
      <c r="AV274" s="486"/>
      <c r="AW274" s="486"/>
      <c r="AX274" s="486"/>
      <c r="AY274" s="486"/>
      <c r="AZ274" s="486"/>
      <c r="BA274" s="486"/>
      <c r="BB274" s="486"/>
      <c r="BC274" s="486"/>
      <c r="BD274" s="486"/>
      <c r="BE274" s="486"/>
      <c r="BF274" s="486"/>
      <c r="BG274" s="486"/>
      <c r="BH274" s="486"/>
      <c r="BI274" s="486"/>
      <c r="BJ274" s="486"/>
      <c r="BK274" s="486"/>
      <c r="BL274" s="486"/>
      <c r="BM274" s="486"/>
      <c r="BN274" s="447"/>
      <c r="BP274" s="497">
        <f t="shared" si="31"/>
        <v>118114</v>
      </c>
      <c r="BQ274" s="497">
        <f t="shared" si="32"/>
        <v>118114</v>
      </c>
      <c r="BR274" s="497">
        <f t="shared" si="33"/>
        <v>0</v>
      </c>
      <c r="BS274" s="497">
        <f t="shared" si="34"/>
        <v>60533</v>
      </c>
      <c r="BT274" s="497">
        <f t="shared" si="35"/>
        <v>57581</v>
      </c>
      <c r="BU274" s="497">
        <f t="shared" si="36"/>
        <v>0</v>
      </c>
      <c r="BV274" s="497">
        <f t="shared" si="37"/>
        <v>0</v>
      </c>
      <c r="BW274" s="497">
        <f t="shared" si="38"/>
        <v>0</v>
      </c>
      <c r="BX274" s="497">
        <f t="shared" si="39"/>
        <v>0</v>
      </c>
      <c r="BY274" s="497">
        <f t="shared" si="40"/>
        <v>0</v>
      </c>
      <c r="BZ274" s="497">
        <f t="shared" si="41"/>
        <v>0</v>
      </c>
      <c r="CA274" s="497">
        <f t="shared" si="42"/>
        <v>0</v>
      </c>
      <c r="CB274" s="497">
        <f t="shared" si="43"/>
        <v>0</v>
      </c>
      <c r="CC274" s="497">
        <f t="shared" si="44"/>
        <v>0</v>
      </c>
      <c r="CD274" s="497">
        <f t="shared" si="45"/>
        <v>0</v>
      </c>
      <c r="CE274" s="497">
        <f t="shared" si="46"/>
        <v>0</v>
      </c>
      <c r="CF274" s="497">
        <f t="shared" si="47"/>
        <v>0</v>
      </c>
      <c r="CG274" s="497">
        <f t="shared" si="48"/>
        <v>0</v>
      </c>
      <c r="CH274" s="497">
        <f t="shared" si="49"/>
        <v>0</v>
      </c>
      <c r="CI274" s="497">
        <f t="shared" si="50"/>
        <v>0</v>
      </c>
      <c r="CJ274" s="497">
        <f t="shared" si="51"/>
        <v>0</v>
      </c>
      <c r="CK274" s="497">
        <f t="shared" si="52"/>
        <v>0</v>
      </c>
      <c r="CL274" s="497">
        <f t="shared" si="53"/>
        <v>0</v>
      </c>
      <c r="CM274" s="497">
        <f t="shared" si="54"/>
        <v>0</v>
      </c>
      <c r="CN274" s="497">
        <f t="shared" si="55"/>
        <v>0</v>
      </c>
      <c r="CO274" s="497">
        <f t="shared" si="56"/>
        <v>0</v>
      </c>
      <c r="CP274" s="497">
        <f t="shared" si="57"/>
        <v>0</v>
      </c>
      <c r="CQ274" s="497">
        <f t="shared" si="58"/>
        <v>0</v>
      </c>
      <c r="CR274" s="497">
        <f t="shared" si="59"/>
        <v>0</v>
      </c>
    </row>
    <row r="275" spans="1:96" ht="15.75">
      <c r="A275" s="48" t="s">
        <v>689</v>
      </c>
      <c r="B275" s="446" t="s">
        <v>329</v>
      </c>
      <c r="C275" s="191">
        <v>6720814</v>
      </c>
      <c r="D275" s="194">
        <v>6720814</v>
      </c>
      <c r="E275" s="191">
        <v>1240406</v>
      </c>
      <c r="F275" s="191">
        <v>1555452</v>
      </c>
      <c r="G275" s="191">
        <v>598416</v>
      </c>
      <c r="H275" s="191">
        <v>3326540</v>
      </c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4"/>
      <c r="W275" s="191"/>
      <c r="X275" s="191"/>
      <c r="Y275" s="191"/>
      <c r="Z275" s="191"/>
      <c r="AA275" s="191"/>
      <c r="AB275" s="191"/>
      <c r="AC275" s="387"/>
      <c r="AD275" s="191"/>
      <c r="AE275" s="191"/>
      <c r="AF275" s="416"/>
      <c r="AJ275" s="416" t="s">
        <v>688</v>
      </c>
      <c r="AK275" s="416" t="s">
        <v>329</v>
      </c>
      <c r="AL275" s="486">
        <v>6553043</v>
      </c>
      <c r="AM275" s="486">
        <v>6553043</v>
      </c>
      <c r="AN275" s="486">
        <v>1229670</v>
      </c>
      <c r="AO275" s="486">
        <v>1431477</v>
      </c>
      <c r="AP275" s="486">
        <v>565356</v>
      </c>
      <c r="AQ275" s="486">
        <v>3326540</v>
      </c>
      <c r="AR275" s="486"/>
      <c r="AS275" s="486"/>
      <c r="AT275" s="486"/>
      <c r="AU275" s="486"/>
      <c r="AV275" s="486"/>
      <c r="AW275" s="486"/>
      <c r="AX275" s="486"/>
      <c r="AY275" s="486"/>
      <c r="AZ275" s="486"/>
      <c r="BA275" s="486"/>
      <c r="BB275" s="486"/>
      <c r="BC275" s="486"/>
      <c r="BD275" s="486"/>
      <c r="BE275" s="486"/>
      <c r="BF275" s="486"/>
      <c r="BG275" s="486"/>
      <c r="BH275" s="486"/>
      <c r="BI275" s="486"/>
      <c r="BJ275" s="486"/>
      <c r="BK275" s="486"/>
      <c r="BL275" s="486"/>
      <c r="BM275" s="486"/>
      <c r="BN275" s="447"/>
      <c r="BP275" s="497">
        <f t="shared" si="31"/>
        <v>167771</v>
      </c>
      <c r="BQ275" s="497">
        <f t="shared" si="32"/>
        <v>167771</v>
      </c>
      <c r="BR275" s="497">
        <f t="shared" si="33"/>
        <v>10736</v>
      </c>
      <c r="BS275" s="497">
        <f t="shared" si="34"/>
        <v>123975</v>
      </c>
      <c r="BT275" s="497">
        <f t="shared" si="35"/>
        <v>33060</v>
      </c>
      <c r="BU275" s="497">
        <f t="shared" si="36"/>
        <v>0</v>
      </c>
      <c r="BV275" s="497">
        <f t="shared" si="37"/>
        <v>0</v>
      </c>
      <c r="BW275" s="497">
        <f t="shared" si="38"/>
        <v>0</v>
      </c>
      <c r="BX275" s="497">
        <f t="shared" si="39"/>
        <v>0</v>
      </c>
      <c r="BY275" s="497">
        <f t="shared" si="40"/>
        <v>0</v>
      </c>
      <c r="BZ275" s="497">
        <f t="shared" si="41"/>
        <v>0</v>
      </c>
      <c r="CA275" s="497">
        <f t="shared" si="42"/>
        <v>0</v>
      </c>
      <c r="CB275" s="497">
        <f t="shared" si="43"/>
        <v>0</v>
      </c>
      <c r="CC275" s="497">
        <f t="shared" si="44"/>
        <v>0</v>
      </c>
      <c r="CD275" s="497">
        <f t="shared" si="45"/>
        <v>0</v>
      </c>
      <c r="CE275" s="497">
        <f t="shared" si="46"/>
        <v>0</v>
      </c>
      <c r="CF275" s="497">
        <f t="shared" si="47"/>
        <v>0</v>
      </c>
      <c r="CG275" s="497">
        <f t="shared" si="48"/>
        <v>0</v>
      </c>
      <c r="CH275" s="497">
        <f t="shared" si="49"/>
        <v>0</v>
      </c>
      <c r="CI275" s="497">
        <f t="shared" si="50"/>
        <v>0</v>
      </c>
      <c r="CJ275" s="497">
        <f t="shared" si="51"/>
        <v>0</v>
      </c>
      <c r="CK275" s="497">
        <f t="shared" si="52"/>
        <v>0</v>
      </c>
      <c r="CL275" s="497">
        <f t="shared" si="53"/>
        <v>0</v>
      </c>
      <c r="CM275" s="497">
        <f t="shared" si="54"/>
        <v>0</v>
      </c>
      <c r="CN275" s="497">
        <f t="shared" si="55"/>
        <v>0</v>
      </c>
      <c r="CO275" s="497">
        <f t="shared" si="56"/>
        <v>0</v>
      </c>
      <c r="CP275" s="497">
        <f t="shared" si="57"/>
        <v>0</v>
      </c>
      <c r="CQ275" s="497">
        <f t="shared" si="58"/>
        <v>0</v>
      </c>
      <c r="CR275" s="497">
        <f t="shared" si="59"/>
        <v>0</v>
      </c>
    </row>
    <row r="276" spans="1:96" ht="15.75">
      <c r="A276" s="48" t="s">
        <v>690</v>
      </c>
      <c r="B276" s="446" t="s">
        <v>904</v>
      </c>
      <c r="C276" s="191">
        <v>1798271</v>
      </c>
      <c r="D276" s="194">
        <v>629728</v>
      </c>
      <c r="E276" s="191">
        <v>629728</v>
      </c>
      <c r="F276" s="191"/>
      <c r="G276" s="191"/>
      <c r="H276" s="191"/>
      <c r="I276" s="191"/>
      <c r="J276" s="191"/>
      <c r="K276" s="191"/>
      <c r="L276" s="191"/>
      <c r="M276" s="191">
        <v>1244.2</v>
      </c>
      <c r="N276" s="191">
        <v>1168543</v>
      </c>
      <c r="O276" s="191"/>
      <c r="P276" s="191"/>
      <c r="Q276" s="191"/>
      <c r="R276" s="191"/>
      <c r="S276" s="191"/>
      <c r="T276" s="191"/>
      <c r="U276" s="191"/>
      <c r="V276" s="194"/>
      <c r="W276" s="191"/>
      <c r="X276" s="191"/>
      <c r="Y276" s="191"/>
      <c r="Z276" s="191"/>
      <c r="AA276" s="191"/>
      <c r="AB276" s="191"/>
      <c r="AC276" s="387"/>
      <c r="AD276" s="191"/>
      <c r="AE276" s="191"/>
      <c r="AF276" s="416"/>
      <c r="AJ276" s="416" t="s">
        <v>689</v>
      </c>
      <c r="AK276" s="416" t="s">
        <v>904</v>
      </c>
      <c r="AL276" s="486">
        <v>1748145</v>
      </c>
      <c r="AM276" s="486">
        <v>619550</v>
      </c>
      <c r="AN276" s="486">
        <v>619550</v>
      </c>
      <c r="AO276" s="486"/>
      <c r="AP276" s="486"/>
      <c r="AQ276" s="486"/>
      <c r="AR276" s="486"/>
      <c r="AS276" s="486"/>
      <c r="AT276" s="486"/>
      <c r="AU276" s="486"/>
      <c r="AV276" s="486">
        <v>1244.2</v>
      </c>
      <c r="AW276" s="486">
        <v>1128595</v>
      </c>
      <c r="AX276" s="486"/>
      <c r="AY276" s="486"/>
      <c r="AZ276" s="486"/>
      <c r="BA276" s="486"/>
      <c r="BB276" s="486"/>
      <c r="BC276" s="486"/>
      <c r="BD276" s="486"/>
      <c r="BE276" s="486"/>
      <c r="BF276" s="486"/>
      <c r="BG276" s="486"/>
      <c r="BH276" s="486"/>
      <c r="BI276" s="486"/>
      <c r="BJ276" s="486"/>
      <c r="BK276" s="486"/>
      <c r="BL276" s="486"/>
      <c r="BM276" s="486"/>
      <c r="BN276" s="447"/>
      <c r="BP276" s="497">
        <f t="shared" si="31"/>
        <v>50126</v>
      </c>
      <c r="BQ276" s="497">
        <f t="shared" si="32"/>
        <v>10178</v>
      </c>
      <c r="BR276" s="497">
        <f t="shared" si="33"/>
        <v>10178</v>
      </c>
      <c r="BS276" s="497">
        <f t="shared" si="34"/>
        <v>0</v>
      </c>
      <c r="BT276" s="497">
        <f t="shared" si="35"/>
        <v>0</v>
      </c>
      <c r="BU276" s="497">
        <f t="shared" si="36"/>
        <v>0</v>
      </c>
      <c r="BV276" s="497">
        <f t="shared" si="37"/>
        <v>0</v>
      </c>
      <c r="BW276" s="497">
        <f t="shared" si="38"/>
        <v>0</v>
      </c>
      <c r="BX276" s="497">
        <f t="shared" si="39"/>
        <v>0</v>
      </c>
      <c r="BY276" s="497">
        <f t="shared" si="40"/>
        <v>0</v>
      </c>
      <c r="BZ276" s="497">
        <f t="shared" si="41"/>
        <v>0</v>
      </c>
      <c r="CA276" s="497">
        <f t="shared" si="42"/>
        <v>39948</v>
      </c>
      <c r="CB276" s="497">
        <f t="shared" si="43"/>
        <v>0</v>
      </c>
      <c r="CC276" s="497">
        <f t="shared" si="44"/>
        <v>0</v>
      </c>
      <c r="CD276" s="497">
        <f t="shared" si="45"/>
        <v>0</v>
      </c>
      <c r="CE276" s="497">
        <f t="shared" si="46"/>
        <v>0</v>
      </c>
      <c r="CF276" s="497">
        <f t="shared" si="47"/>
        <v>0</v>
      </c>
      <c r="CG276" s="497">
        <f t="shared" si="48"/>
        <v>0</v>
      </c>
      <c r="CH276" s="497">
        <f t="shared" si="49"/>
        <v>0</v>
      </c>
      <c r="CI276" s="497">
        <f t="shared" si="50"/>
        <v>0</v>
      </c>
      <c r="CJ276" s="497">
        <f t="shared" si="51"/>
        <v>0</v>
      </c>
      <c r="CK276" s="497">
        <f t="shared" si="52"/>
        <v>0</v>
      </c>
      <c r="CL276" s="497">
        <f t="shared" si="53"/>
        <v>0</v>
      </c>
      <c r="CM276" s="497">
        <f t="shared" si="54"/>
        <v>0</v>
      </c>
      <c r="CN276" s="497">
        <f t="shared" si="55"/>
        <v>0</v>
      </c>
      <c r="CO276" s="497">
        <f t="shared" si="56"/>
        <v>0</v>
      </c>
      <c r="CP276" s="497">
        <f t="shared" si="57"/>
        <v>0</v>
      </c>
      <c r="CQ276" s="497">
        <f t="shared" si="58"/>
        <v>0</v>
      </c>
      <c r="CR276" s="497">
        <f t="shared" si="59"/>
        <v>0</v>
      </c>
    </row>
    <row r="277" spans="1:96" ht="15.75">
      <c r="A277" s="48" t="s">
        <v>1035</v>
      </c>
      <c r="B277" s="446" t="s">
        <v>330</v>
      </c>
      <c r="C277" s="191">
        <v>343222</v>
      </c>
      <c r="D277" s="194">
        <v>343222</v>
      </c>
      <c r="E277" s="191">
        <v>242028</v>
      </c>
      <c r="F277" s="191">
        <v>0</v>
      </c>
      <c r="G277" s="191">
        <v>101194</v>
      </c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4"/>
      <c r="W277" s="191"/>
      <c r="X277" s="191"/>
      <c r="Y277" s="191"/>
      <c r="Z277" s="191"/>
      <c r="AA277" s="191"/>
      <c r="AB277" s="191"/>
      <c r="AC277" s="387"/>
      <c r="AD277" s="191"/>
      <c r="AE277" s="191"/>
      <c r="AF277" s="416"/>
      <c r="AJ277" s="416" t="s">
        <v>690</v>
      </c>
      <c r="AK277" s="416" t="s">
        <v>330</v>
      </c>
      <c r="AL277" s="486">
        <v>429002</v>
      </c>
      <c r="AM277" s="486">
        <v>429002</v>
      </c>
      <c r="AN277" s="486">
        <v>237281</v>
      </c>
      <c r="AO277" s="486">
        <v>101275</v>
      </c>
      <c r="AP277" s="486">
        <v>90446</v>
      </c>
      <c r="AQ277" s="486"/>
      <c r="AR277" s="486"/>
      <c r="AS277" s="486"/>
      <c r="AT277" s="486"/>
      <c r="AU277" s="486"/>
      <c r="AV277" s="486"/>
      <c r="AW277" s="486"/>
      <c r="AX277" s="486"/>
      <c r="AY277" s="486"/>
      <c r="AZ277" s="486"/>
      <c r="BA277" s="486"/>
      <c r="BB277" s="486"/>
      <c r="BC277" s="486"/>
      <c r="BD277" s="486"/>
      <c r="BE277" s="486"/>
      <c r="BF277" s="486"/>
      <c r="BG277" s="486"/>
      <c r="BH277" s="486"/>
      <c r="BI277" s="486"/>
      <c r="BJ277" s="486"/>
      <c r="BK277" s="486"/>
      <c r="BL277" s="486"/>
      <c r="BM277" s="486"/>
      <c r="BN277" s="447"/>
      <c r="BP277" s="497">
        <f t="shared" si="31"/>
        <v>-85780</v>
      </c>
      <c r="BQ277" s="497">
        <f t="shared" si="32"/>
        <v>-85780</v>
      </c>
      <c r="BR277" s="497">
        <f t="shared" si="33"/>
        <v>4747</v>
      </c>
      <c r="BS277" s="497">
        <f t="shared" si="34"/>
        <v>-101275</v>
      </c>
      <c r="BT277" s="497">
        <f t="shared" si="35"/>
        <v>10748</v>
      </c>
      <c r="BU277" s="497">
        <f t="shared" si="36"/>
        <v>0</v>
      </c>
      <c r="BV277" s="497">
        <f t="shared" si="37"/>
        <v>0</v>
      </c>
      <c r="BW277" s="497">
        <f t="shared" si="38"/>
        <v>0</v>
      </c>
      <c r="BX277" s="497">
        <f t="shared" si="39"/>
        <v>0</v>
      </c>
      <c r="BY277" s="497">
        <f t="shared" si="40"/>
        <v>0</v>
      </c>
      <c r="BZ277" s="497">
        <f t="shared" si="41"/>
        <v>0</v>
      </c>
      <c r="CA277" s="497">
        <f t="shared" si="42"/>
        <v>0</v>
      </c>
      <c r="CB277" s="497">
        <f t="shared" si="43"/>
        <v>0</v>
      </c>
      <c r="CC277" s="497">
        <f t="shared" si="44"/>
        <v>0</v>
      </c>
      <c r="CD277" s="497">
        <f t="shared" si="45"/>
        <v>0</v>
      </c>
      <c r="CE277" s="497">
        <f t="shared" si="46"/>
        <v>0</v>
      </c>
      <c r="CF277" s="497">
        <f t="shared" si="47"/>
        <v>0</v>
      </c>
      <c r="CG277" s="497">
        <f t="shared" si="48"/>
        <v>0</v>
      </c>
      <c r="CH277" s="497">
        <f t="shared" si="49"/>
        <v>0</v>
      </c>
      <c r="CI277" s="497">
        <f t="shared" si="50"/>
        <v>0</v>
      </c>
      <c r="CJ277" s="497">
        <f t="shared" si="51"/>
        <v>0</v>
      </c>
      <c r="CK277" s="497">
        <f t="shared" si="52"/>
        <v>0</v>
      </c>
      <c r="CL277" s="497">
        <f t="shared" si="53"/>
        <v>0</v>
      </c>
      <c r="CM277" s="497">
        <f t="shared" si="54"/>
        <v>0</v>
      </c>
      <c r="CN277" s="497">
        <f t="shared" si="55"/>
        <v>0</v>
      </c>
      <c r="CO277" s="497">
        <f t="shared" si="56"/>
        <v>0</v>
      </c>
      <c r="CP277" s="497">
        <f t="shared" si="57"/>
        <v>0</v>
      </c>
      <c r="CQ277" s="497">
        <f t="shared" si="58"/>
        <v>0</v>
      </c>
      <c r="CR277" s="497">
        <f t="shared" si="59"/>
        <v>0</v>
      </c>
    </row>
    <row r="278" spans="1:96" ht="15.75">
      <c r="A278" s="48" t="s">
        <v>691</v>
      </c>
      <c r="B278" s="446" t="s">
        <v>1022</v>
      </c>
      <c r="C278" s="191">
        <v>928833</v>
      </c>
      <c r="D278" s="194">
        <v>928833</v>
      </c>
      <c r="E278" s="191"/>
      <c r="F278" s="191"/>
      <c r="G278" s="191"/>
      <c r="H278" s="191">
        <v>928833</v>
      </c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4"/>
      <c r="W278" s="191"/>
      <c r="X278" s="191"/>
      <c r="Y278" s="191"/>
      <c r="Z278" s="191"/>
      <c r="AA278" s="191"/>
      <c r="AB278" s="191"/>
      <c r="AC278" s="387"/>
      <c r="AD278" s="191"/>
      <c r="AE278" s="191"/>
      <c r="AF278" s="416"/>
      <c r="BN278" s="447"/>
      <c r="BP278" s="497">
        <f t="shared" si="31"/>
        <v>928833</v>
      </c>
      <c r="BQ278" s="497">
        <f t="shared" si="32"/>
        <v>928833</v>
      </c>
      <c r="BR278" s="497">
        <f t="shared" si="33"/>
        <v>0</v>
      </c>
      <c r="BS278" s="497">
        <f t="shared" si="34"/>
        <v>0</v>
      </c>
      <c r="BT278" s="497">
        <f t="shared" si="35"/>
        <v>0</v>
      </c>
      <c r="BU278" s="497">
        <f t="shared" si="36"/>
        <v>928833</v>
      </c>
      <c r="BV278" s="497">
        <f t="shared" si="37"/>
        <v>0</v>
      </c>
      <c r="BW278" s="497">
        <f t="shared" si="38"/>
        <v>0</v>
      </c>
      <c r="BX278" s="497">
        <f t="shared" si="39"/>
        <v>0</v>
      </c>
      <c r="BY278" s="497">
        <f t="shared" si="40"/>
        <v>0</v>
      </c>
      <c r="BZ278" s="497">
        <f t="shared" si="41"/>
        <v>0</v>
      </c>
      <c r="CA278" s="497">
        <f t="shared" si="42"/>
        <v>0</v>
      </c>
      <c r="CB278" s="497">
        <f t="shared" si="43"/>
        <v>0</v>
      </c>
      <c r="CC278" s="497">
        <f t="shared" si="44"/>
        <v>0</v>
      </c>
      <c r="CD278" s="497">
        <f t="shared" si="45"/>
        <v>0</v>
      </c>
      <c r="CE278" s="497">
        <f t="shared" si="46"/>
        <v>0</v>
      </c>
      <c r="CF278" s="497">
        <f t="shared" si="47"/>
        <v>0</v>
      </c>
      <c r="CG278" s="497">
        <f t="shared" si="48"/>
        <v>0</v>
      </c>
      <c r="CH278" s="497">
        <f t="shared" si="49"/>
        <v>0</v>
      </c>
      <c r="CI278" s="497">
        <f t="shared" si="50"/>
        <v>0</v>
      </c>
      <c r="CJ278" s="497">
        <f t="shared" si="51"/>
        <v>0</v>
      </c>
      <c r="CK278" s="497">
        <f t="shared" si="52"/>
        <v>0</v>
      </c>
      <c r="CL278" s="497">
        <f t="shared" si="53"/>
        <v>0</v>
      </c>
      <c r="CM278" s="497">
        <f t="shared" si="54"/>
        <v>0</v>
      </c>
      <c r="CN278" s="497">
        <f t="shared" si="55"/>
        <v>0</v>
      </c>
      <c r="CO278" s="497">
        <f t="shared" si="56"/>
        <v>0</v>
      </c>
      <c r="CP278" s="497">
        <f t="shared" si="57"/>
        <v>0</v>
      </c>
      <c r="CQ278" s="497">
        <f t="shared" si="58"/>
        <v>0</v>
      </c>
      <c r="CR278" s="497">
        <f t="shared" si="59"/>
        <v>0</v>
      </c>
    </row>
    <row r="279" spans="1:96" ht="15.75">
      <c r="A279" s="48" t="s">
        <v>692</v>
      </c>
      <c r="B279" s="446" t="s">
        <v>331</v>
      </c>
      <c r="C279" s="191">
        <v>1040615</v>
      </c>
      <c r="D279" s="194"/>
      <c r="E279" s="191"/>
      <c r="F279" s="191"/>
      <c r="G279" s="191"/>
      <c r="H279" s="191"/>
      <c r="I279" s="191"/>
      <c r="J279" s="191"/>
      <c r="K279" s="191"/>
      <c r="L279" s="191"/>
      <c r="M279" s="191">
        <v>690</v>
      </c>
      <c r="N279" s="191">
        <v>1040615</v>
      </c>
      <c r="O279" s="191"/>
      <c r="P279" s="191"/>
      <c r="Q279" s="191"/>
      <c r="R279" s="191"/>
      <c r="S279" s="191"/>
      <c r="T279" s="191"/>
      <c r="U279" s="191"/>
      <c r="V279" s="194"/>
      <c r="W279" s="191"/>
      <c r="X279" s="191"/>
      <c r="Y279" s="191"/>
      <c r="Z279" s="191"/>
      <c r="AA279" s="191"/>
      <c r="AB279" s="191"/>
      <c r="AC279" s="387"/>
      <c r="AD279" s="191"/>
      <c r="AE279" s="191"/>
      <c r="AF279" s="416"/>
      <c r="AJ279" s="416" t="s">
        <v>691</v>
      </c>
      <c r="AK279" s="416" t="s">
        <v>331</v>
      </c>
      <c r="AL279" s="486">
        <v>1333143</v>
      </c>
      <c r="AM279" s="486"/>
      <c r="AN279" s="486"/>
      <c r="AO279" s="486"/>
      <c r="AP279" s="486"/>
      <c r="AQ279" s="486"/>
      <c r="AR279" s="486"/>
      <c r="AS279" s="486"/>
      <c r="AT279" s="486"/>
      <c r="AU279" s="486"/>
      <c r="AV279" s="486">
        <v>690</v>
      </c>
      <c r="AW279" s="486">
        <v>1333143</v>
      </c>
      <c r="AX279" s="486"/>
      <c r="AY279" s="486"/>
      <c r="AZ279" s="486"/>
      <c r="BA279" s="486"/>
      <c r="BB279" s="486"/>
      <c r="BC279" s="486"/>
      <c r="BD279" s="486"/>
      <c r="BE279" s="486"/>
      <c r="BF279" s="486"/>
      <c r="BG279" s="486"/>
      <c r="BH279" s="486"/>
      <c r="BI279" s="486"/>
      <c r="BJ279" s="486"/>
      <c r="BK279" s="486"/>
      <c r="BL279" s="486"/>
      <c r="BM279" s="486"/>
      <c r="BN279" s="447"/>
      <c r="BP279" s="497">
        <f t="shared" si="31"/>
        <v>-292528</v>
      </c>
      <c r="BQ279" s="497">
        <f t="shared" si="32"/>
        <v>0</v>
      </c>
      <c r="BR279" s="497">
        <f t="shared" si="33"/>
        <v>0</v>
      </c>
      <c r="BS279" s="497">
        <f t="shared" si="34"/>
        <v>0</v>
      </c>
      <c r="BT279" s="497">
        <f t="shared" si="35"/>
        <v>0</v>
      </c>
      <c r="BU279" s="497">
        <f t="shared" si="36"/>
        <v>0</v>
      </c>
      <c r="BV279" s="497">
        <f t="shared" si="37"/>
        <v>0</v>
      </c>
      <c r="BW279" s="497">
        <f t="shared" si="38"/>
        <v>0</v>
      </c>
      <c r="BX279" s="497">
        <f t="shared" si="39"/>
        <v>0</v>
      </c>
      <c r="BY279" s="497">
        <f t="shared" si="40"/>
        <v>0</v>
      </c>
      <c r="BZ279" s="497">
        <f t="shared" si="41"/>
        <v>0</v>
      </c>
      <c r="CA279" s="497">
        <f t="shared" si="42"/>
        <v>-292528</v>
      </c>
      <c r="CB279" s="497">
        <f t="shared" si="43"/>
        <v>0</v>
      </c>
      <c r="CC279" s="497">
        <f t="shared" si="44"/>
        <v>0</v>
      </c>
      <c r="CD279" s="497">
        <f t="shared" si="45"/>
        <v>0</v>
      </c>
      <c r="CE279" s="497">
        <f t="shared" si="46"/>
        <v>0</v>
      </c>
      <c r="CF279" s="497">
        <f t="shared" si="47"/>
        <v>0</v>
      </c>
      <c r="CG279" s="497">
        <f t="shared" si="48"/>
        <v>0</v>
      </c>
      <c r="CH279" s="497">
        <f t="shared" si="49"/>
        <v>0</v>
      </c>
      <c r="CI279" s="497">
        <f t="shared" si="50"/>
        <v>0</v>
      </c>
      <c r="CJ279" s="497">
        <f t="shared" si="51"/>
        <v>0</v>
      </c>
      <c r="CK279" s="497">
        <f t="shared" si="52"/>
        <v>0</v>
      </c>
      <c r="CL279" s="497">
        <f t="shared" si="53"/>
        <v>0</v>
      </c>
      <c r="CM279" s="497">
        <f t="shared" si="54"/>
        <v>0</v>
      </c>
      <c r="CN279" s="497">
        <f t="shared" si="55"/>
        <v>0</v>
      </c>
      <c r="CO279" s="497">
        <f t="shared" si="56"/>
        <v>0</v>
      </c>
      <c r="CP279" s="497">
        <f t="shared" si="57"/>
        <v>0</v>
      </c>
      <c r="CQ279" s="497">
        <f t="shared" si="58"/>
        <v>0</v>
      </c>
      <c r="CR279" s="497">
        <f t="shared" si="59"/>
        <v>0</v>
      </c>
    </row>
    <row r="280" spans="1:96" ht="15.75">
      <c r="A280" s="48" t="s">
        <v>693</v>
      </c>
      <c r="B280" s="446" t="s">
        <v>332</v>
      </c>
      <c r="C280" s="191">
        <v>680578</v>
      </c>
      <c r="D280" s="194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>
        <v>561</v>
      </c>
      <c r="R280" s="191">
        <v>680578</v>
      </c>
      <c r="S280" s="191"/>
      <c r="T280" s="191"/>
      <c r="U280" s="191"/>
      <c r="V280" s="194"/>
      <c r="W280" s="191"/>
      <c r="X280" s="191"/>
      <c r="Y280" s="191"/>
      <c r="Z280" s="191"/>
      <c r="AA280" s="191"/>
      <c r="AB280" s="191"/>
      <c r="AC280" s="387"/>
      <c r="AD280" s="191"/>
      <c r="AE280" s="191"/>
      <c r="AF280" s="416"/>
      <c r="AJ280" s="416" t="s">
        <v>692</v>
      </c>
      <c r="AK280" s="416" t="s">
        <v>332</v>
      </c>
      <c r="AL280" s="486">
        <v>594678</v>
      </c>
      <c r="AM280" s="486"/>
      <c r="AN280" s="486"/>
      <c r="AO280" s="486"/>
      <c r="AP280" s="486"/>
      <c r="AQ280" s="486"/>
      <c r="AR280" s="486"/>
      <c r="AS280" s="486"/>
      <c r="AT280" s="486"/>
      <c r="AU280" s="486"/>
      <c r="AV280" s="486"/>
      <c r="AW280" s="486"/>
      <c r="AX280" s="486"/>
      <c r="AY280" s="486"/>
      <c r="AZ280" s="486">
        <v>561</v>
      </c>
      <c r="BA280" s="486">
        <v>594678</v>
      </c>
      <c r="BB280" s="486"/>
      <c r="BC280" s="486"/>
      <c r="BD280" s="486"/>
      <c r="BE280" s="486"/>
      <c r="BF280" s="486"/>
      <c r="BG280" s="486"/>
      <c r="BH280" s="486"/>
      <c r="BI280" s="486"/>
      <c r="BJ280" s="486"/>
      <c r="BK280" s="486"/>
      <c r="BL280" s="486"/>
      <c r="BM280" s="486"/>
      <c r="BN280" s="447"/>
      <c r="BP280" s="497">
        <f t="shared" si="31"/>
        <v>85900</v>
      </c>
      <c r="BQ280" s="497">
        <f t="shared" si="32"/>
        <v>0</v>
      </c>
      <c r="BR280" s="497">
        <f t="shared" si="33"/>
        <v>0</v>
      </c>
      <c r="BS280" s="497">
        <f t="shared" si="34"/>
        <v>0</v>
      </c>
      <c r="BT280" s="497">
        <f t="shared" si="35"/>
        <v>0</v>
      </c>
      <c r="BU280" s="497">
        <f t="shared" si="36"/>
        <v>0</v>
      </c>
      <c r="BV280" s="497">
        <f t="shared" si="37"/>
        <v>0</v>
      </c>
      <c r="BW280" s="497">
        <f t="shared" si="38"/>
        <v>0</v>
      </c>
      <c r="BX280" s="497">
        <f t="shared" si="39"/>
        <v>0</v>
      </c>
      <c r="BY280" s="497">
        <f t="shared" si="40"/>
        <v>0</v>
      </c>
      <c r="BZ280" s="497">
        <f t="shared" si="41"/>
        <v>0</v>
      </c>
      <c r="CA280" s="497">
        <f t="shared" si="42"/>
        <v>0</v>
      </c>
      <c r="CB280" s="497">
        <f t="shared" si="43"/>
        <v>0</v>
      </c>
      <c r="CC280" s="497">
        <f t="shared" si="44"/>
        <v>0</v>
      </c>
      <c r="CD280" s="497">
        <f t="shared" si="45"/>
        <v>0</v>
      </c>
      <c r="CE280" s="497">
        <f t="shared" si="46"/>
        <v>85900</v>
      </c>
      <c r="CF280" s="497">
        <f t="shared" si="47"/>
        <v>0</v>
      </c>
      <c r="CG280" s="497">
        <f t="shared" si="48"/>
        <v>0</v>
      </c>
      <c r="CH280" s="497">
        <f t="shared" si="49"/>
        <v>0</v>
      </c>
      <c r="CI280" s="497">
        <f t="shared" si="50"/>
        <v>0</v>
      </c>
      <c r="CJ280" s="497">
        <f t="shared" si="51"/>
        <v>0</v>
      </c>
      <c r="CK280" s="497">
        <f t="shared" si="52"/>
        <v>0</v>
      </c>
      <c r="CL280" s="497">
        <f t="shared" si="53"/>
        <v>0</v>
      </c>
      <c r="CM280" s="497">
        <f t="shared" si="54"/>
        <v>0</v>
      </c>
      <c r="CN280" s="497">
        <f t="shared" si="55"/>
        <v>0</v>
      </c>
      <c r="CO280" s="497">
        <f t="shared" si="56"/>
        <v>0</v>
      </c>
      <c r="CP280" s="497">
        <f t="shared" si="57"/>
        <v>0</v>
      </c>
      <c r="CQ280" s="497">
        <f t="shared" si="58"/>
        <v>0</v>
      </c>
      <c r="CR280" s="497">
        <f t="shared" si="59"/>
        <v>0</v>
      </c>
    </row>
    <row r="281" spans="1:96" ht="15.75">
      <c r="A281" s="48" t="s">
        <v>694</v>
      </c>
      <c r="B281" s="446" t="s">
        <v>333</v>
      </c>
      <c r="C281" s="191">
        <v>690755</v>
      </c>
      <c r="D281" s="194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>
        <v>580</v>
      </c>
      <c r="R281" s="292">
        <v>690755</v>
      </c>
      <c r="S281" s="191"/>
      <c r="T281" s="191"/>
      <c r="U281" s="191"/>
      <c r="V281" s="194"/>
      <c r="W281" s="191"/>
      <c r="X281" s="191"/>
      <c r="Y281" s="191"/>
      <c r="Z281" s="191"/>
      <c r="AA281" s="191"/>
      <c r="AB281" s="191"/>
      <c r="AC281" s="387"/>
      <c r="AD281" s="191"/>
      <c r="AE281" s="191"/>
      <c r="AF281" s="416"/>
      <c r="AJ281" s="416" t="s">
        <v>693</v>
      </c>
      <c r="AK281" s="416" t="s">
        <v>333</v>
      </c>
      <c r="AL281" s="486">
        <v>595550</v>
      </c>
      <c r="AM281" s="486"/>
      <c r="AN281" s="486"/>
      <c r="AO281" s="486"/>
      <c r="AP281" s="486"/>
      <c r="AQ281" s="486"/>
      <c r="AR281" s="486"/>
      <c r="AS281" s="486"/>
      <c r="AT281" s="486"/>
      <c r="AU281" s="486"/>
      <c r="AV281" s="486"/>
      <c r="AW281" s="486"/>
      <c r="AX281" s="486"/>
      <c r="AY281" s="486"/>
      <c r="AZ281" s="486">
        <v>580</v>
      </c>
      <c r="BA281" s="486">
        <v>595550</v>
      </c>
      <c r="BB281" s="486"/>
      <c r="BC281" s="486"/>
      <c r="BD281" s="486"/>
      <c r="BE281" s="486"/>
      <c r="BF281" s="486"/>
      <c r="BG281" s="486"/>
      <c r="BH281" s="486"/>
      <c r="BI281" s="486"/>
      <c r="BJ281" s="486"/>
      <c r="BK281" s="486"/>
      <c r="BL281" s="486"/>
      <c r="BM281" s="486"/>
      <c r="BN281" s="447"/>
      <c r="BP281" s="497">
        <f t="shared" si="31"/>
        <v>95205</v>
      </c>
      <c r="BQ281" s="497">
        <f t="shared" si="32"/>
        <v>0</v>
      </c>
      <c r="BR281" s="497">
        <f t="shared" si="33"/>
        <v>0</v>
      </c>
      <c r="BS281" s="497">
        <f t="shared" si="34"/>
        <v>0</v>
      </c>
      <c r="BT281" s="497">
        <f t="shared" si="35"/>
        <v>0</v>
      </c>
      <c r="BU281" s="497">
        <f t="shared" si="36"/>
        <v>0</v>
      </c>
      <c r="BV281" s="497">
        <f t="shared" si="37"/>
        <v>0</v>
      </c>
      <c r="BW281" s="497">
        <f t="shared" si="38"/>
        <v>0</v>
      </c>
      <c r="BX281" s="497">
        <f t="shared" si="39"/>
        <v>0</v>
      </c>
      <c r="BY281" s="497">
        <f t="shared" si="40"/>
        <v>0</v>
      </c>
      <c r="BZ281" s="497">
        <f t="shared" si="41"/>
        <v>0</v>
      </c>
      <c r="CA281" s="497">
        <f t="shared" si="42"/>
        <v>0</v>
      </c>
      <c r="CB281" s="497">
        <f t="shared" si="43"/>
        <v>0</v>
      </c>
      <c r="CC281" s="497">
        <f t="shared" si="44"/>
        <v>0</v>
      </c>
      <c r="CD281" s="497">
        <f t="shared" si="45"/>
        <v>0</v>
      </c>
      <c r="CE281" s="497">
        <f t="shared" si="46"/>
        <v>95205</v>
      </c>
      <c r="CF281" s="497">
        <f t="shared" si="47"/>
        <v>0</v>
      </c>
      <c r="CG281" s="497">
        <f t="shared" si="48"/>
        <v>0</v>
      </c>
      <c r="CH281" s="497">
        <f t="shared" si="49"/>
        <v>0</v>
      </c>
      <c r="CI281" s="497">
        <f t="shared" si="50"/>
        <v>0</v>
      </c>
      <c r="CJ281" s="497">
        <f t="shared" si="51"/>
        <v>0</v>
      </c>
      <c r="CK281" s="497">
        <f t="shared" si="52"/>
        <v>0</v>
      </c>
      <c r="CL281" s="497">
        <f t="shared" si="53"/>
        <v>0</v>
      </c>
      <c r="CM281" s="497">
        <f t="shared" si="54"/>
        <v>0</v>
      </c>
      <c r="CN281" s="497">
        <f t="shared" si="55"/>
        <v>0</v>
      </c>
      <c r="CO281" s="497">
        <f t="shared" si="56"/>
        <v>0</v>
      </c>
      <c r="CP281" s="497">
        <f t="shared" si="57"/>
        <v>0</v>
      </c>
      <c r="CQ281" s="497">
        <f t="shared" si="58"/>
        <v>0</v>
      </c>
      <c r="CR281" s="497">
        <f t="shared" si="59"/>
        <v>0</v>
      </c>
    </row>
    <row r="282" spans="1:96" ht="15.75">
      <c r="A282" s="48" t="s">
        <v>695</v>
      </c>
      <c r="B282" s="446" t="s">
        <v>334</v>
      </c>
      <c r="C282" s="191">
        <v>471603</v>
      </c>
      <c r="D282" s="194">
        <v>471603</v>
      </c>
      <c r="E282" s="191"/>
      <c r="F282" s="191"/>
      <c r="G282" s="191"/>
      <c r="H282" s="191">
        <v>471603</v>
      </c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4"/>
      <c r="W282" s="191"/>
      <c r="X282" s="191"/>
      <c r="Y282" s="191"/>
      <c r="Z282" s="191"/>
      <c r="AA282" s="191"/>
      <c r="AB282" s="191"/>
      <c r="AC282" s="387"/>
      <c r="AD282" s="191"/>
      <c r="AE282" s="191"/>
      <c r="AF282" s="416"/>
      <c r="AJ282" s="416" t="s">
        <v>694</v>
      </c>
      <c r="AK282" s="416" t="s">
        <v>334</v>
      </c>
      <c r="AL282" s="486">
        <v>467057</v>
      </c>
      <c r="AM282" s="486">
        <v>467057</v>
      </c>
      <c r="AN282" s="486"/>
      <c r="AO282" s="486"/>
      <c r="AP282" s="486"/>
      <c r="AQ282" s="486">
        <v>467057</v>
      </c>
      <c r="AR282" s="486"/>
      <c r="AS282" s="486"/>
      <c r="AT282" s="486"/>
      <c r="AU282" s="486"/>
      <c r="AV282" s="486"/>
      <c r="AW282" s="486"/>
      <c r="AX282" s="486"/>
      <c r="AY282" s="486"/>
      <c r="AZ282" s="486"/>
      <c r="BA282" s="486"/>
      <c r="BB282" s="486"/>
      <c r="BC282" s="486"/>
      <c r="BD282" s="486"/>
      <c r="BE282" s="486"/>
      <c r="BF282" s="486"/>
      <c r="BG282" s="486"/>
      <c r="BH282" s="486"/>
      <c r="BI282" s="486"/>
      <c r="BJ282" s="486"/>
      <c r="BK282" s="486"/>
      <c r="BL282" s="486"/>
      <c r="BM282" s="486"/>
      <c r="BN282" s="447"/>
      <c r="BP282" s="497">
        <f t="shared" si="31"/>
        <v>4546</v>
      </c>
      <c r="BQ282" s="497">
        <f t="shared" si="32"/>
        <v>4546</v>
      </c>
      <c r="BR282" s="497">
        <f t="shared" si="33"/>
        <v>0</v>
      </c>
      <c r="BS282" s="497">
        <f t="shared" si="34"/>
        <v>0</v>
      </c>
      <c r="BT282" s="497">
        <f t="shared" si="35"/>
        <v>0</v>
      </c>
      <c r="BU282" s="497">
        <f t="shared" si="36"/>
        <v>4546</v>
      </c>
      <c r="BV282" s="497">
        <f t="shared" si="37"/>
        <v>0</v>
      </c>
      <c r="BW282" s="497">
        <f t="shared" si="38"/>
        <v>0</v>
      </c>
      <c r="BX282" s="497">
        <f t="shared" si="39"/>
        <v>0</v>
      </c>
      <c r="BY282" s="497">
        <f t="shared" si="40"/>
        <v>0</v>
      </c>
      <c r="BZ282" s="497">
        <f t="shared" si="41"/>
        <v>0</v>
      </c>
      <c r="CA282" s="497">
        <f t="shared" si="42"/>
        <v>0</v>
      </c>
      <c r="CB282" s="497">
        <f t="shared" si="43"/>
        <v>0</v>
      </c>
      <c r="CC282" s="497">
        <f t="shared" si="44"/>
        <v>0</v>
      </c>
      <c r="CD282" s="497">
        <f t="shared" si="45"/>
        <v>0</v>
      </c>
      <c r="CE282" s="497">
        <f t="shared" si="46"/>
        <v>0</v>
      </c>
      <c r="CF282" s="497">
        <f t="shared" si="47"/>
        <v>0</v>
      </c>
      <c r="CG282" s="497">
        <f t="shared" si="48"/>
        <v>0</v>
      </c>
      <c r="CH282" s="497">
        <f t="shared" si="49"/>
        <v>0</v>
      </c>
      <c r="CI282" s="497">
        <f t="shared" si="50"/>
        <v>0</v>
      </c>
      <c r="CJ282" s="497">
        <f t="shared" si="51"/>
        <v>0</v>
      </c>
      <c r="CK282" s="497">
        <f t="shared" si="52"/>
        <v>0</v>
      </c>
      <c r="CL282" s="497">
        <f t="shared" si="53"/>
        <v>0</v>
      </c>
      <c r="CM282" s="497">
        <f t="shared" si="54"/>
        <v>0</v>
      </c>
      <c r="CN282" s="497">
        <f t="shared" si="55"/>
        <v>0</v>
      </c>
      <c r="CO282" s="497">
        <f t="shared" si="56"/>
        <v>0</v>
      </c>
      <c r="CP282" s="497">
        <f t="shared" si="57"/>
        <v>0</v>
      </c>
      <c r="CQ282" s="497">
        <f t="shared" si="58"/>
        <v>0</v>
      </c>
      <c r="CR282" s="497">
        <f t="shared" si="59"/>
        <v>0</v>
      </c>
    </row>
    <row r="283" spans="1:96" ht="15.75">
      <c r="A283" s="48" t="s">
        <v>696</v>
      </c>
      <c r="B283" s="446" t="s">
        <v>335</v>
      </c>
      <c r="C283" s="191">
        <v>3289526</v>
      </c>
      <c r="D283" s="194">
        <v>3289526</v>
      </c>
      <c r="E283" s="191"/>
      <c r="F283" s="191"/>
      <c r="G283" s="191"/>
      <c r="H283" s="191">
        <v>3289526</v>
      </c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4"/>
      <c r="W283" s="191"/>
      <c r="X283" s="191"/>
      <c r="Y283" s="191"/>
      <c r="Z283" s="191"/>
      <c r="AA283" s="191"/>
      <c r="AB283" s="191"/>
      <c r="AC283" s="387"/>
      <c r="AD283" s="191"/>
      <c r="AE283" s="191"/>
      <c r="AF283" s="416"/>
      <c r="AJ283" s="416" t="s">
        <v>695</v>
      </c>
      <c r="AK283" s="416" t="s">
        <v>335</v>
      </c>
      <c r="AL283" s="486">
        <v>3228301</v>
      </c>
      <c r="AM283" s="486">
        <v>3228301</v>
      </c>
      <c r="AN283" s="486"/>
      <c r="AO283" s="486"/>
      <c r="AP283" s="486"/>
      <c r="AQ283" s="486">
        <v>3228301</v>
      </c>
      <c r="AR283" s="486"/>
      <c r="AS283" s="486"/>
      <c r="AT283" s="486"/>
      <c r="AU283" s="486"/>
      <c r="AV283" s="486"/>
      <c r="AW283" s="486"/>
      <c r="AX283" s="486"/>
      <c r="AY283" s="486"/>
      <c r="AZ283" s="486"/>
      <c r="BA283" s="486"/>
      <c r="BB283" s="486"/>
      <c r="BC283" s="486"/>
      <c r="BD283" s="486"/>
      <c r="BE283" s="486"/>
      <c r="BF283" s="486"/>
      <c r="BG283" s="486"/>
      <c r="BH283" s="486"/>
      <c r="BI283" s="486"/>
      <c r="BJ283" s="486"/>
      <c r="BK283" s="486"/>
      <c r="BL283" s="486"/>
      <c r="BM283" s="486"/>
      <c r="BN283" s="447"/>
      <c r="BP283" s="497">
        <f t="shared" si="31"/>
        <v>61225</v>
      </c>
      <c r="BQ283" s="497">
        <f t="shared" si="32"/>
        <v>61225</v>
      </c>
      <c r="BR283" s="497">
        <f t="shared" si="33"/>
        <v>0</v>
      </c>
      <c r="BS283" s="497">
        <f t="shared" si="34"/>
        <v>0</v>
      </c>
      <c r="BT283" s="497">
        <f t="shared" si="35"/>
        <v>0</v>
      </c>
      <c r="BU283" s="497">
        <f t="shared" si="36"/>
        <v>61225</v>
      </c>
      <c r="BV283" s="497">
        <f t="shared" si="37"/>
        <v>0</v>
      </c>
      <c r="BW283" s="497">
        <f t="shared" si="38"/>
        <v>0</v>
      </c>
      <c r="BX283" s="497">
        <f t="shared" si="39"/>
        <v>0</v>
      </c>
      <c r="BY283" s="497">
        <f t="shared" si="40"/>
        <v>0</v>
      </c>
      <c r="BZ283" s="497">
        <f t="shared" si="41"/>
        <v>0</v>
      </c>
      <c r="CA283" s="497">
        <f t="shared" si="42"/>
        <v>0</v>
      </c>
      <c r="CB283" s="497">
        <f t="shared" si="43"/>
        <v>0</v>
      </c>
      <c r="CC283" s="497">
        <f t="shared" si="44"/>
        <v>0</v>
      </c>
      <c r="CD283" s="497">
        <f t="shared" si="45"/>
        <v>0</v>
      </c>
      <c r="CE283" s="497">
        <f t="shared" si="46"/>
        <v>0</v>
      </c>
      <c r="CF283" s="497">
        <f t="shared" si="47"/>
        <v>0</v>
      </c>
      <c r="CG283" s="497">
        <f t="shared" si="48"/>
        <v>0</v>
      </c>
      <c r="CH283" s="497">
        <f t="shared" si="49"/>
        <v>0</v>
      </c>
      <c r="CI283" s="497">
        <f t="shared" si="50"/>
        <v>0</v>
      </c>
      <c r="CJ283" s="497">
        <f t="shared" si="51"/>
        <v>0</v>
      </c>
      <c r="CK283" s="497">
        <f t="shared" si="52"/>
        <v>0</v>
      </c>
      <c r="CL283" s="497">
        <f t="shared" si="53"/>
        <v>0</v>
      </c>
      <c r="CM283" s="497">
        <f t="shared" si="54"/>
        <v>0</v>
      </c>
      <c r="CN283" s="497">
        <f t="shared" si="55"/>
        <v>0</v>
      </c>
      <c r="CO283" s="497">
        <f t="shared" si="56"/>
        <v>0</v>
      </c>
      <c r="CP283" s="497">
        <f t="shared" si="57"/>
        <v>0</v>
      </c>
      <c r="CQ283" s="497">
        <f t="shared" si="58"/>
        <v>0</v>
      </c>
      <c r="CR283" s="497">
        <f t="shared" si="59"/>
        <v>0</v>
      </c>
    </row>
    <row r="284" spans="1:96" ht="15.75">
      <c r="A284" s="48" t="s">
        <v>697</v>
      </c>
      <c r="B284" s="446" t="s">
        <v>905</v>
      </c>
      <c r="C284" s="191">
        <v>1400000</v>
      </c>
      <c r="D284" s="194"/>
      <c r="E284" s="191"/>
      <c r="F284" s="191"/>
      <c r="G284" s="191"/>
      <c r="H284" s="191"/>
      <c r="I284" s="191"/>
      <c r="J284" s="191"/>
      <c r="K284" s="191"/>
      <c r="L284" s="191"/>
      <c r="M284" s="191">
        <v>1101</v>
      </c>
      <c r="N284" s="191">
        <v>1400000</v>
      </c>
      <c r="O284" s="191"/>
      <c r="P284" s="191"/>
      <c r="Q284" s="191"/>
      <c r="R284" s="191"/>
      <c r="S284" s="191"/>
      <c r="T284" s="191"/>
      <c r="U284" s="191"/>
      <c r="V284" s="194"/>
      <c r="W284" s="191"/>
      <c r="X284" s="191"/>
      <c r="Y284" s="191"/>
      <c r="Z284" s="191"/>
      <c r="AA284" s="191"/>
      <c r="AB284" s="191"/>
      <c r="AC284" s="387"/>
      <c r="AD284" s="191"/>
      <c r="AE284" s="191"/>
      <c r="AF284" s="416"/>
      <c r="AJ284" s="416" t="s">
        <v>696</v>
      </c>
      <c r="AK284" s="416" t="s">
        <v>905</v>
      </c>
      <c r="AL284" s="486">
        <v>1400000</v>
      </c>
      <c r="AM284" s="486"/>
      <c r="AN284" s="486"/>
      <c r="AO284" s="486"/>
      <c r="AP284" s="486"/>
      <c r="AQ284" s="486"/>
      <c r="AR284" s="486"/>
      <c r="AS284" s="486"/>
      <c r="AT284" s="486"/>
      <c r="AU284" s="486"/>
      <c r="AV284" s="486">
        <v>1101</v>
      </c>
      <c r="AW284" s="486">
        <v>1400000</v>
      </c>
      <c r="AX284" s="486"/>
      <c r="AY284" s="486"/>
      <c r="AZ284" s="486"/>
      <c r="BA284" s="486"/>
      <c r="BB284" s="486"/>
      <c r="BC284" s="486"/>
      <c r="BD284" s="486"/>
      <c r="BE284" s="486"/>
      <c r="BF284" s="486"/>
      <c r="BG284" s="486"/>
      <c r="BH284" s="486"/>
      <c r="BI284" s="486"/>
      <c r="BJ284" s="486"/>
      <c r="BK284" s="486"/>
      <c r="BL284" s="486"/>
      <c r="BM284" s="486"/>
      <c r="BN284" s="447"/>
      <c r="BP284" s="497">
        <f t="shared" si="31"/>
        <v>0</v>
      </c>
      <c r="BQ284" s="497">
        <f t="shared" si="32"/>
        <v>0</v>
      </c>
      <c r="BR284" s="497">
        <f t="shared" si="33"/>
        <v>0</v>
      </c>
      <c r="BS284" s="497">
        <f t="shared" si="34"/>
        <v>0</v>
      </c>
      <c r="BT284" s="497">
        <f t="shared" si="35"/>
        <v>0</v>
      </c>
      <c r="BU284" s="497">
        <f t="shared" si="36"/>
        <v>0</v>
      </c>
      <c r="BV284" s="497">
        <f t="shared" si="37"/>
        <v>0</v>
      </c>
      <c r="BW284" s="497">
        <f t="shared" si="38"/>
        <v>0</v>
      </c>
      <c r="BX284" s="497">
        <f t="shared" si="39"/>
        <v>0</v>
      </c>
      <c r="BY284" s="497">
        <f t="shared" si="40"/>
        <v>0</v>
      </c>
      <c r="BZ284" s="497">
        <f t="shared" si="41"/>
        <v>0</v>
      </c>
      <c r="CA284" s="497">
        <f t="shared" si="42"/>
        <v>0</v>
      </c>
      <c r="CB284" s="497">
        <f t="shared" si="43"/>
        <v>0</v>
      </c>
      <c r="CC284" s="497">
        <f t="shared" si="44"/>
        <v>0</v>
      </c>
      <c r="CD284" s="497">
        <f t="shared" si="45"/>
        <v>0</v>
      </c>
      <c r="CE284" s="497">
        <f t="shared" si="46"/>
        <v>0</v>
      </c>
      <c r="CF284" s="497">
        <f t="shared" si="47"/>
        <v>0</v>
      </c>
      <c r="CG284" s="497">
        <f t="shared" si="48"/>
        <v>0</v>
      </c>
      <c r="CH284" s="497">
        <f t="shared" si="49"/>
        <v>0</v>
      </c>
      <c r="CI284" s="497">
        <f t="shared" si="50"/>
        <v>0</v>
      </c>
      <c r="CJ284" s="497">
        <f t="shared" si="51"/>
        <v>0</v>
      </c>
      <c r="CK284" s="497">
        <f t="shared" si="52"/>
        <v>0</v>
      </c>
      <c r="CL284" s="497">
        <f t="shared" si="53"/>
        <v>0</v>
      </c>
      <c r="CM284" s="497">
        <f t="shared" si="54"/>
        <v>0</v>
      </c>
      <c r="CN284" s="497">
        <f t="shared" si="55"/>
        <v>0</v>
      </c>
      <c r="CO284" s="497">
        <f t="shared" si="56"/>
        <v>0</v>
      </c>
      <c r="CP284" s="497">
        <f t="shared" si="57"/>
        <v>0</v>
      </c>
      <c r="CQ284" s="497">
        <f t="shared" si="58"/>
        <v>0</v>
      </c>
      <c r="CR284" s="497">
        <f t="shared" si="59"/>
        <v>0</v>
      </c>
    </row>
    <row r="285" spans="1:96" ht="15.75">
      <c r="A285" s="48" t="s">
        <v>698</v>
      </c>
      <c r="B285" s="446" t="s">
        <v>336</v>
      </c>
      <c r="C285" s="191">
        <v>4777533</v>
      </c>
      <c r="D285" s="194">
        <v>4777533</v>
      </c>
      <c r="E285" s="191"/>
      <c r="F285" s="191">
        <v>1027533</v>
      </c>
      <c r="G285" s="191">
        <v>750000</v>
      </c>
      <c r="H285" s="191">
        <v>3000000</v>
      </c>
      <c r="I285" s="191"/>
      <c r="J285" s="191"/>
      <c r="K285" s="417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4"/>
      <c r="W285" s="191"/>
      <c r="X285" s="191"/>
      <c r="Y285" s="191"/>
      <c r="Z285" s="191"/>
      <c r="AA285" s="191"/>
      <c r="AB285" s="191"/>
      <c r="AC285" s="387"/>
      <c r="AD285" s="191"/>
      <c r="AE285" s="191"/>
      <c r="AF285" s="416"/>
      <c r="AJ285" s="416" t="s">
        <v>697</v>
      </c>
      <c r="AK285" s="416" t="s">
        <v>336</v>
      </c>
      <c r="AL285" s="486">
        <v>4471979</v>
      </c>
      <c r="AM285" s="486">
        <v>4471979</v>
      </c>
      <c r="AN285" s="486"/>
      <c r="AO285" s="486">
        <v>1027533</v>
      </c>
      <c r="AP285" s="486">
        <v>750000</v>
      </c>
      <c r="AQ285" s="486">
        <v>2694446</v>
      </c>
      <c r="AR285" s="486"/>
      <c r="AS285" s="486"/>
      <c r="AT285" s="486"/>
      <c r="AU285" s="486"/>
      <c r="AV285" s="486"/>
      <c r="AW285" s="486"/>
      <c r="AX285" s="486"/>
      <c r="AY285" s="486"/>
      <c r="AZ285" s="486"/>
      <c r="BA285" s="486"/>
      <c r="BB285" s="486"/>
      <c r="BC285" s="486"/>
      <c r="BD285" s="486"/>
      <c r="BE285" s="486"/>
      <c r="BF285" s="486"/>
      <c r="BG285" s="486"/>
      <c r="BH285" s="486"/>
      <c r="BI285" s="486"/>
      <c r="BJ285" s="486"/>
      <c r="BK285" s="486"/>
      <c r="BL285" s="486"/>
      <c r="BM285" s="486"/>
      <c r="BN285" s="447"/>
      <c r="BP285" s="497">
        <f t="shared" si="31"/>
        <v>305554</v>
      </c>
      <c r="BQ285" s="497">
        <f t="shared" si="32"/>
        <v>305554</v>
      </c>
      <c r="BR285" s="497">
        <f t="shared" si="33"/>
        <v>0</v>
      </c>
      <c r="BS285" s="497">
        <f t="shared" si="34"/>
        <v>0</v>
      </c>
      <c r="BT285" s="497">
        <f t="shared" si="35"/>
        <v>0</v>
      </c>
      <c r="BU285" s="497">
        <f t="shared" si="36"/>
        <v>305554</v>
      </c>
      <c r="BV285" s="497">
        <f t="shared" si="37"/>
        <v>0</v>
      </c>
      <c r="BW285" s="497">
        <f t="shared" si="38"/>
        <v>0</v>
      </c>
      <c r="BX285" s="497">
        <f t="shared" si="39"/>
        <v>0</v>
      </c>
      <c r="BY285" s="497">
        <f t="shared" si="40"/>
        <v>0</v>
      </c>
      <c r="BZ285" s="497">
        <f t="shared" si="41"/>
        <v>0</v>
      </c>
      <c r="CA285" s="497">
        <f t="shared" si="42"/>
        <v>0</v>
      </c>
      <c r="CB285" s="497">
        <f t="shared" si="43"/>
        <v>0</v>
      </c>
      <c r="CC285" s="497">
        <f t="shared" si="44"/>
        <v>0</v>
      </c>
      <c r="CD285" s="497">
        <f t="shared" si="45"/>
        <v>0</v>
      </c>
      <c r="CE285" s="497">
        <f t="shared" si="46"/>
        <v>0</v>
      </c>
      <c r="CF285" s="497">
        <f t="shared" si="47"/>
        <v>0</v>
      </c>
      <c r="CG285" s="497">
        <f t="shared" si="48"/>
        <v>0</v>
      </c>
      <c r="CH285" s="497">
        <f t="shared" si="49"/>
        <v>0</v>
      </c>
      <c r="CI285" s="497">
        <f t="shared" si="50"/>
        <v>0</v>
      </c>
      <c r="CJ285" s="497">
        <f t="shared" si="51"/>
        <v>0</v>
      </c>
      <c r="CK285" s="497">
        <f t="shared" si="52"/>
        <v>0</v>
      </c>
      <c r="CL285" s="497">
        <f t="shared" si="53"/>
        <v>0</v>
      </c>
      <c r="CM285" s="497">
        <f t="shared" si="54"/>
        <v>0</v>
      </c>
      <c r="CN285" s="497">
        <f t="shared" si="55"/>
        <v>0</v>
      </c>
      <c r="CO285" s="497">
        <f t="shared" si="56"/>
        <v>0</v>
      </c>
      <c r="CP285" s="497">
        <f t="shared" si="57"/>
        <v>0</v>
      </c>
      <c r="CQ285" s="497">
        <f t="shared" si="58"/>
        <v>0</v>
      </c>
      <c r="CR285" s="497">
        <f t="shared" si="59"/>
        <v>0</v>
      </c>
    </row>
    <row r="286" spans="1:96" ht="15.75">
      <c r="A286" s="48" t="s">
        <v>699</v>
      </c>
      <c r="B286" s="446" t="s">
        <v>337</v>
      </c>
      <c r="C286" s="191">
        <v>2564500</v>
      </c>
      <c r="D286" s="194">
        <v>2227711</v>
      </c>
      <c r="E286" s="191">
        <v>1000000</v>
      </c>
      <c r="F286" s="191"/>
      <c r="G286" s="191"/>
      <c r="H286" s="191">
        <v>1227711</v>
      </c>
      <c r="I286" s="191"/>
      <c r="J286" s="191"/>
      <c r="K286" s="417"/>
      <c r="L286" s="191"/>
      <c r="M286" s="191"/>
      <c r="N286" s="191"/>
      <c r="O286" s="191">
        <v>70</v>
      </c>
      <c r="P286" s="191">
        <v>336789</v>
      </c>
      <c r="Q286" s="191"/>
      <c r="R286" s="191"/>
      <c r="S286" s="191"/>
      <c r="T286" s="191"/>
      <c r="U286" s="191"/>
      <c r="V286" s="194"/>
      <c r="W286" s="191"/>
      <c r="X286" s="191"/>
      <c r="Y286" s="191"/>
      <c r="Z286" s="191"/>
      <c r="AA286" s="191"/>
      <c r="AB286" s="191"/>
      <c r="AC286" s="387"/>
      <c r="AD286" s="191"/>
      <c r="AE286" s="191"/>
      <c r="AF286" s="416"/>
      <c r="AJ286" s="416" t="s">
        <v>698</v>
      </c>
      <c r="AK286" s="416" t="s">
        <v>337</v>
      </c>
      <c r="AL286" s="486">
        <v>2226089</v>
      </c>
      <c r="AM286" s="486">
        <v>1889300</v>
      </c>
      <c r="AN286" s="486">
        <v>654205</v>
      </c>
      <c r="AO286" s="486"/>
      <c r="AP286" s="486"/>
      <c r="AQ286" s="486">
        <v>1235095</v>
      </c>
      <c r="AR286" s="486"/>
      <c r="AS286" s="486"/>
      <c r="AT286" s="486"/>
      <c r="AU286" s="486"/>
      <c r="AV286" s="486"/>
      <c r="AW286" s="486"/>
      <c r="AX286" s="486">
        <v>70</v>
      </c>
      <c r="AY286" s="486">
        <v>336789</v>
      </c>
      <c r="AZ286" s="486"/>
      <c r="BA286" s="486"/>
      <c r="BB286" s="486"/>
      <c r="BC286" s="486"/>
      <c r="BD286" s="486"/>
      <c r="BE286" s="486"/>
      <c r="BF286" s="486"/>
      <c r="BG286" s="486"/>
      <c r="BH286" s="486"/>
      <c r="BI286" s="486"/>
      <c r="BJ286" s="486"/>
      <c r="BK286" s="486"/>
      <c r="BL286" s="486"/>
      <c r="BM286" s="486"/>
      <c r="BN286" s="447"/>
      <c r="BP286" s="497">
        <f t="shared" si="31"/>
        <v>338411</v>
      </c>
      <c r="BQ286" s="497">
        <f t="shared" si="32"/>
        <v>338411</v>
      </c>
      <c r="BR286" s="497">
        <f t="shared" si="33"/>
        <v>345795</v>
      </c>
      <c r="BS286" s="497">
        <f t="shared" si="34"/>
        <v>0</v>
      </c>
      <c r="BT286" s="497">
        <f t="shared" si="35"/>
        <v>0</v>
      </c>
      <c r="BU286" s="497">
        <f t="shared" si="36"/>
        <v>-7384</v>
      </c>
      <c r="BV286" s="497">
        <f t="shared" si="37"/>
        <v>0</v>
      </c>
      <c r="BW286" s="497">
        <f t="shared" si="38"/>
        <v>0</v>
      </c>
      <c r="BX286" s="497">
        <f t="shared" si="39"/>
        <v>0</v>
      </c>
      <c r="BY286" s="497">
        <f t="shared" si="40"/>
        <v>0</v>
      </c>
      <c r="BZ286" s="497">
        <f t="shared" si="41"/>
        <v>0</v>
      </c>
      <c r="CA286" s="497">
        <f t="shared" si="42"/>
        <v>0</v>
      </c>
      <c r="CB286" s="497">
        <f t="shared" si="43"/>
        <v>0</v>
      </c>
      <c r="CC286" s="497">
        <f t="shared" si="44"/>
        <v>0</v>
      </c>
      <c r="CD286" s="497">
        <f t="shared" si="45"/>
        <v>0</v>
      </c>
      <c r="CE286" s="497">
        <f t="shared" si="46"/>
        <v>0</v>
      </c>
      <c r="CF286" s="497">
        <f t="shared" si="47"/>
        <v>0</v>
      </c>
      <c r="CG286" s="497">
        <f t="shared" si="48"/>
        <v>0</v>
      </c>
      <c r="CH286" s="497">
        <f t="shared" si="49"/>
        <v>0</v>
      </c>
      <c r="CI286" s="497">
        <f t="shared" si="50"/>
        <v>0</v>
      </c>
      <c r="CJ286" s="497">
        <f t="shared" si="51"/>
        <v>0</v>
      </c>
      <c r="CK286" s="497">
        <f t="shared" si="52"/>
        <v>0</v>
      </c>
      <c r="CL286" s="497">
        <f t="shared" si="53"/>
        <v>0</v>
      </c>
      <c r="CM286" s="497">
        <f t="shared" si="54"/>
        <v>0</v>
      </c>
      <c r="CN286" s="497">
        <f t="shared" si="55"/>
        <v>0</v>
      </c>
      <c r="CO286" s="497">
        <f t="shared" si="56"/>
        <v>0</v>
      </c>
      <c r="CP286" s="497">
        <f t="shared" si="57"/>
        <v>0</v>
      </c>
      <c r="CQ286" s="497">
        <f t="shared" si="58"/>
        <v>0</v>
      </c>
      <c r="CR286" s="497">
        <f t="shared" si="59"/>
        <v>0</v>
      </c>
    </row>
    <row r="287" spans="1:96" ht="15.75">
      <c r="A287" s="48" t="s">
        <v>700</v>
      </c>
      <c r="B287" s="446" t="s">
        <v>338</v>
      </c>
      <c r="C287" s="191">
        <v>1828547</v>
      </c>
      <c r="D287" s="194">
        <v>0</v>
      </c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>
        <v>2309</v>
      </c>
      <c r="R287" s="191">
        <v>1828547</v>
      </c>
      <c r="S287" s="191"/>
      <c r="T287" s="191"/>
      <c r="U287" s="191"/>
      <c r="V287" s="194"/>
      <c r="W287" s="191"/>
      <c r="X287" s="191"/>
      <c r="Y287" s="191"/>
      <c r="Z287" s="191"/>
      <c r="AA287" s="191"/>
      <c r="AB287" s="191"/>
      <c r="AC287" s="387"/>
      <c r="AD287" s="191"/>
      <c r="AE287" s="191"/>
      <c r="AF287" s="416"/>
      <c r="AJ287" s="416" t="s">
        <v>699</v>
      </c>
      <c r="AK287" s="416" t="s">
        <v>338</v>
      </c>
      <c r="AL287" s="486">
        <v>1773500</v>
      </c>
      <c r="AM287" s="486"/>
      <c r="AN287" s="486"/>
      <c r="AO287" s="486"/>
      <c r="AP287" s="486"/>
      <c r="AQ287" s="486"/>
      <c r="AR287" s="486"/>
      <c r="AS287" s="486"/>
      <c r="AT287" s="486"/>
      <c r="AU287" s="486"/>
      <c r="AV287" s="486"/>
      <c r="AW287" s="486"/>
      <c r="AX287" s="486"/>
      <c r="AY287" s="486"/>
      <c r="AZ287" s="486">
        <v>2309</v>
      </c>
      <c r="BA287" s="486">
        <v>1773500</v>
      </c>
      <c r="BB287" s="486"/>
      <c r="BC287" s="486"/>
      <c r="BD287" s="486"/>
      <c r="BE287" s="486"/>
      <c r="BF287" s="486"/>
      <c r="BG287" s="486"/>
      <c r="BH287" s="486"/>
      <c r="BI287" s="486"/>
      <c r="BJ287" s="486"/>
      <c r="BK287" s="486"/>
      <c r="BL287" s="486"/>
      <c r="BM287" s="486"/>
      <c r="BN287" s="447"/>
      <c r="BP287" s="497">
        <f t="shared" si="31"/>
        <v>55047</v>
      </c>
      <c r="BQ287" s="497">
        <f t="shared" si="32"/>
        <v>0</v>
      </c>
      <c r="BR287" s="497">
        <f t="shared" si="33"/>
        <v>0</v>
      </c>
      <c r="BS287" s="497">
        <f t="shared" si="34"/>
        <v>0</v>
      </c>
      <c r="BT287" s="497">
        <f t="shared" si="35"/>
        <v>0</v>
      </c>
      <c r="BU287" s="497">
        <f t="shared" si="36"/>
        <v>0</v>
      </c>
      <c r="BV287" s="497">
        <f t="shared" si="37"/>
        <v>0</v>
      </c>
      <c r="BW287" s="497">
        <f t="shared" si="38"/>
        <v>0</v>
      </c>
      <c r="BX287" s="497">
        <f t="shared" si="39"/>
        <v>0</v>
      </c>
      <c r="BY287" s="497">
        <f t="shared" si="40"/>
        <v>0</v>
      </c>
      <c r="BZ287" s="497">
        <f t="shared" si="41"/>
        <v>0</v>
      </c>
      <c r="CA287" s="497">
        <f t="shared" si="42"/>
        <v>0</v>
      </c>
      <c r="CB287" s="497">
        <f t="shared" si="43"/>
        <v>0</v>
      </c>
      <c r="CC287" s="497">
        <f t="shared" si="44"/>
        <v>0</v>
      </c>
      <c r="CD287" s="497">
        <f t="shared" si="45"/>
        <v>0</v>
      </c>
      <c r="CE287" s="497">
        <f t="shared" si="46"/>
        <v>55047</v>
      </c>
      <c r="CF287" s="497">
        <f t="shared" si="47"/>
        <v>0</v>
      </c>
      <c r="CG287" s="497">
        <f t="shared" si="48"/>
        <v>0</v>
      </c>
      <c r="CH287" s="497">
        <f t="shared" si="49"/>
        <v>0</v>
      </c>
      <c r="CI287" s="497">
        <f t="shared" si="50"/>
        <v>0</v>
      </c>
      <c r="CJ287" s="497">
        <f t="shared" si="51"/>
        <v>0</v>
      </c>
      <c r="CK287" s="497">
        <f t="shared" si="52"/>
        <v>0</v>
      </c>
      <c r="CL287" s="497">
        <f t="shared" si="53"/>
        <v>0</v>
      </c>
      <c r="CM287" s="497">
        <f t="shared" si="54"/>
        <v>0</v>
      </c>
      <c r="CN287" s="497">
        <f t="shared" si="55"/>
        <v>0</v>
      </c>
      <c r="CO287" s="497">
        <f t="shared" si="56"/>
        <v>0</v>
      </c>
      <c r="CP287" s="497">
        <f t="shared" si="57"/>
        <v>0</v>
      </c>
      <c r="CQ287" s="497">
        <f t="shared" si="58"/>
        <v>0</v>
      </c>
      <c r="CR287" s="497">
        <f t="shared" si="59"/>
        <v>0</v>
      </c>
    </row>
    <row r="288" spans="1:96" ht="15.75">
      <c r="A288" s="48" t="s">
        <v>701</v>
      </c>
      <c r="B288" s="446" t="s">
        <v>339</v>
      </c>
      <c r="C288" s="191">
        <v>1200000</v>
      </c>
      <c r="D288" s="194">
        <v>1200000</v>
      </c>
      <c r="E288" s="191"/>
      <c r="F288" s="191">
        <v>300000</v>
      </c>
      <c r="G288" s="191">
        <v>300000</v>
      </c>
      <c r="H288" s="191"/>
      <c r="I288" s="191">
        <v>600000</v>
      </c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4"/>
      <c r="W288" s="191"/>
      <c r="X288" s="191"/>
      <c r="Y288" s="191"/>
      <c r="Z288" s="191"/>
      <c r="AA288" s="191"/>
      <c r="AB288" s="191"/>
      <c r="AC288" s="387"/>
      <c r="AD288" s="191"/>
      <c r="AE288" s="191"/>
      <c r="AF288" s="416"/>
      <c r="AJ288" s="416" t="s">
        <v>700</v>
      </c>
      <c r="AK288" s="416" t="s">
        <v>339</v>
      </c>
      <c r="AL288" s="486">
        <v>795933</v>
      </c>
      <c r="AM288" s="486">
        <v>795933</v>
      </c>
      <c r="AN288" s="486"/>
      <c r="AO288" s="486">
        <v>167833</v>
      </c>
      <c r="AP288" s="486">
        <v>168900</v>
      </c>
      <c r="AQ288" s="486">
        <v>0</v>
      </c>
      <c r="AR288" s="486">
        <v>459200</v>
      </c>
      <c r="AS288" s="486"/>
      <c r="AT288" s="486"/>
      <c r="AU288" s="486"/>
      <c r="AV288" s="486"/>
      <c r="AW288" s="486"/>
      <c r="AX288" s="486"/>
      <c r="AY288" s="486"/>
      <c r="AZ288" s="486"/>
      <c r="BA288" s="486"/>
      <c r="BB288" s="486"/>
      <c r="BC288" s="486"/>
      <c r="BD288" s="486"/>
      <c r="BE288" s="486"/>
      <c r="BF288" s="486"/>
      <c r="BG288" s="486"/>
      <c r="BH288" s="486"/>
      <c r="BI288" s="486"/>
      <c r="BJ288" s="486"/>
      <c r="BK288" s="486"/>
      <c r="BL288" s="486"/>
      <c r="BM288" s="486"/>
      <c r="BN288" s="447"/>
      <c r="BP288" s="497">
        <f t="shared" si="31"/>
        <v>404067</v>
      </c>
      <c r="BQ288" s="497">
        <f t="shared" si="32"/>
        <v>404067</v>
      </c>
      <c r="BR288" s="497">
        <f t="shared" si="33"/>
        <v>0</v>
      </c>
      <c r="BS288" s="497">
        <f t="shared" si="34"/>
        <v>132167</v>
      </c>
      <c r="BT288" s="497">
        <f t="shared" si="35"/>
        <v>131100</v>
      </c>
      <c r="BU288" s="497">
        <f t="shared" si="36"/>
        <v>0</v>
      </c>
      <c r="BV288" s="497">
        <f t="shared" si="37"/>
        <v>140800</v>
      </c>
      <c r="BW288" s="497">
        <f t="shared" si="38"/>
        <v>0</v>
      </c>
      <c r="BX288" s="497">
        <f t="shared" si="39"/>
        <v>0</v>
      </c>
      <c r="BY288" s="497">
        <f t="shared" si="40"/>
        <v>0</v>
      </c>
      <c r="BZ288" s="497">
        <f t="shared" si="41"/>
        <v>0</v>
      </c>
      <c r="CA288" s="497">
        <f t="shared" si="42"/>
        <v>0</v>
      </c>
      <c r="CB288" s="497">
        <f t="shared" si="43"/>
        <v>0</v>
      </c>
      <c r="CC288" s="497">
        <f t="shared" si="44"/>
        <v>0</v>
      </c>
      <c r="CD288" s="497">
        <f t="shared" si="45"/>
        <v>0</v>
      </c>
      <c r="CE288" s="497">
        <f t="shared" si="46"/>
        <v>0</v>
      </c>
      <c r="CF288" s="497">
        <f t="shared" si="47"/>
        <v>0</v>
      </c>
      <c r="CG288" s="497">
        <f t="shared" si="48"/>
        <v>0</v>
      </c>
      <c r="CH288" s="497">
        <f t="shared" si="49"/>
        <v>0</v>
      </c>
      <c r="CI288" s="497">
        <f t="shared" si="50"/>
        <v>0</v>
      </c>
      <c r="CJ288" s="497">
        <f t="shared" si="51"/>
        <v>0</v>
      </c>
      <c r="CK288" s="497">
        <f t="shared" si="52"/>
        <v>0</v>
      </c>
      <c r="CL288" s="497">
        <f t="shared" si="53"/>
        <v>0</v>
      </c>
      <c r="CM288" s="497">
        <f t="shared" si="54"/>
        <v>0</v>
      </c>
      <c r="CN288" s="497">
        <f t="shared" si="55"/>
        <v>0</v>
      </c>
      <c r="CO288" s="497">
        <f t="shared" si="56"/>
        <v>0</v>
      </c>
      <c r="CP288" s="497">
        <f t="shared" si="57"/>
        <v>0</v>
      </c>
      <c r="CQ288" s="497">
        <f t="shared" si="58"/>
        <v>0</v>
      </c>
      <c r="CR288" s="497">
        <f t="shared" si="59"/>
        <v>0</v>
      </c>
    </row>
    <row r="289" spans="1:96" ht="15.75">
      <c r="A289" s="48" t="s">
        <v>1036</v>
      </c>
      <c r="B289" s="446" t="s">
        <v>340</v>
      </c>
      <c r="C289" s="191">
        <v>500000</v>
      </c>
      <c r="D289" s="194">
        <v>500000</v>
      </c>
      <c r="E289" s="191"/>
      <c r="F289" s="191"/>
      <c r="G289" s="191"/>
      <c r="H289" s="191"/>
      <c r="I289" s="191">
        <v>500000</v>
      </c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4"/>
      <c r="W289" s="191"/>
      <c r="X289" s="191"/>
      <c r="Y289" s="191"/>
      <c r="Z289" s="191"/>
      <c r="AA289" s="191"/>
      <c r="AB289" s="191"/>
      <c r="AC289" s="387"/>
      <c r="AD289" s="191"/>
      <c r="AE289" s="191"/>
      <c r="AF289" s="416"/>
      <c r="AJ289" s="416" t="s">
        <v>701</v>
      </c>
      <c r="AK289" s="416" t="s">
        <v>340</v>
      </c>
      <c r="AL289" s="486">
        <v>450741</v>
      </c>
      <c r="AM289" s="486">
        <v>450741</v>
      </c>
      <c r="AN289" s="486"/>
      <c r="AO289" s="486">
        <v>0</v>
      </c>
      <c r="AP289" s="486">
        <v>0</v>
      </c>
      <c r="AQ289" s="486">
        <v>0</v>
      </c>
      <c r="AR289" s="486">
        <v>450741</v>
      </c>
      <c r="AS289" s="486"/>
      <c r="AT289" s="486"/>
      <c r="AU289" s="486"/>
      <c r="AV289" s="486"/>
      <c r="AW289" s="486"/>
      <c r="AX289" s="486"/>
      <c r="AY289" s="486"/>
      <c r="AZ289" s="486"/>
      <c r="BA289" s="486"/>
      <c r="BB289" s="486"/>
      <c r="BC289" s="486"/>
      <c r="BD289" s="486"/>
      <c r="BE289" s="486"/>
      <c r="BF289" s="486"/>
      <c r="BG289" s="486"/>
      <c r="BH289" s="486"/>
      <c r="BI289" s="486"/>
      <c r="BJ289" s="486"/>
      <c r="BK289" s="486"/>
      <c r="BL289" s="486"/>
      <c r="BM289" s="486"/>
      <c r="BN289" s="447"/>
      <c r="BP289" s="497">
        <f t="shared" si="31"/>
        <v>49259</v>
      </c>
      <c r="BQ289" s="497">
        <f t="shared" si="32"/>
        <v>49259</v>
      </c>
      <c r="BR289" s="497">
        <f t="shared" si="33"/>
        <v>0</v>
      </c>
      <c r="BS289" s="497">
        <f t="shared" si="34"/>
        <v>0</v>
      </c>
      <c r="BT289" s="497">
        <f t="shared" si="35"/>
        <v>0</v>
      </c>
      <c r="BU289" s="497">
        <f t="shared" si="36"/>
        <v>0</v>
      </c>
      <c r="BV289" s="497">
        <f t="shared" si="37"/>
        <v>49259</v>
      </c>
      <c r="BW289" s="497">
        <f t="shared" si="38"/>
        <v>0</v>
      </c>
      <c r="BX289" s="497">
        <f t="shared" si="39"/>
        <v>0</v>
      </c>
      <c r="BY289" s="497">
        <f t="shared" si="40"/>
        <v>0</v>
      </c>
      <c r="BZ289" s="497">
        <f t="shared" si="41"/>
        <v>0</v>
      </c>
      <c r="CA289" s="497">
        <f t="shared" si="42"/>
        <v>0</v>
      </c>
      <c r="CB289" s="497">
        <f t="shared" si="43"/>
        <v>0</v>
      </c>
      <c r="CC289" s="497">
        <f t="shared" si="44"/>
        <v>0</v>
      </c>
      <c r="CD289" s="497">
        <f t="shared" si="45"/>
        <v>0</v>
      </c>
      <c r="CE289" s="497">
        <f t="shared" si="46"/>
        <v>0</v>
      </c>
      <c r="CF289" s="497">
        <f t="shared" si="47"/>
        <v>0</v>
      </c>
      <c r="CG289" s="497">
        <f t="shared" si="48"/>
        <v>0</v>
      </c>
      <c r="CH289" s="497">
        <f t="shared" si="49"/>
        <v>0</v>
      </c>
      <c r="CI289" s="497">
        <f t="shared" si="50"/>
        <v>0</v>
      </c>
      <c r="CJ289" s="497">
        <f t="shared" si="51"/>
        <v>0</v>
      </c>
      <c r="CK289" s="497">
        <f t="shared" si="52"/>
        <v>0</v>
      </c>
      <c r="CL289" s="497">
        <f t="shared" si="53"/>
        <v>0</v>
      </c>
      <c r="CM289" s="497">
        <f t="shared" si="54"/>
        <v>0</v>
      </c>
      <c r="CN289" s="497">
        <f t="shared" si="55"/>
        <v>0</v>
      </c>
      <c r="CO289" s="497">
        <f t="shared" si="56"/>
        <v>0</v>
      </c>
      <c r="CP289" s="497">
        <f t="shared" si="57"/>
        <v>0</v>
      </c>
      <c r="CQ289" s="497">
        <f t="shared" si="58"/>
        <v>0</v>
      </c>
      <c r="CR289" s="497">
        <f t="shared" si="59"/>
        <v>0</v>
      </c>
    </row>
    <row r="290" spans="1:96" ht="15.75">
      <c r="A290" s="48" t="s">
        <v>702</v>
      </c>
      <c r="B290" s="446" t="s">
        <v>341</v>
      </c>
      <c r="C290" s="191">
        <v>2008955</v>
      </c>
      <c r="D290" s="194">
        <v>500000</v>
      </c>
      <c r="E290" s="191">
        <v>500000</v>
      </c>
      <c r="F290" s="191">
        <v>0</v>
      </c>
      <c r="G290" s="191">
        <v>0</v>
      </c>
      <c r="H290" s="191">
        <v>0</v>
      </c>
      <c r="I290" s="191">
        <v>0</v>
      </c>
      <c r="J290" s="191"/>
      <c r="K290" s="191"/>
      <c r="L290" s="191"/>
      <c r="M290" s="191">
        <v>992</v>
      </c>
      <c r="N290" s="191">
        <v>1438400</v>
      </c>
      <c r="O290" s="191"/>
      <c r="P290" s="191"/>
      <c r="Q290" s="191"/>
      <c r="R290" s="191"/>
      <c r="S290" s="191"/>
      <c r="T290" s="191"/>
      <c r="U290" s="191"/>
      <c r="V290" s="194"/>
      <c r="W290" s="191"/>
      <c r="X290" s="191"/>
      <c r="Y290" s="191"/>
      <c r="Z290" s="191"/>
      <c r="AA290" s="191"/>
      <c r="AB290" s="191"/>
      <c r="AC290" s="387">
        <v>70555</v>
      </c>
      <c r="AD290" s="387">
        <v>70555</v>
      </c>
      <c r="AE290" s="191"/>
      <c r="AF290" s="416"/>
      <c r="AJ290" s="416" t="s">
        <v>702</v>
      </c>
      <c r="AK290" s="416" t="s">
        <v>341</v>
      </c>
      <c r="AL290" s="486">
        <v>165110</v>
      </c>
      <c r="AM290" s="486"/>
      <c r="AN290" s="486"/>
      <c r="AO290" s="486">
        <v>0</v>
      </c>
      <c r="AP290" s="486">
        <v>0</v>
      </c>
      <c r="AQ290" s="486">
        <v>0</v>
      </c>
      <c r="AR290" s="486">
        <v>0</v>
      </c>
      <c r="AS290" s="486"/>
      <c r="AT290" s="486"/>
      <c r="AU290" s="486"/>
      <c r="AV290" s="486"/>
      <c r="AW290" s="486"/>
      <c r="AX290" s="486"/>
      <c r="AY290" s="486"/>
      <c r="AZ290" s="486"/>
      <c r="BA290" s="486"/>
      <c r="BB290" s="486"/>
      <c r="BC290" s="486"/>
      <c r="BD290" s="486"/>
      <c r="BE290" s="486"/>
      <c r="BF290" s="486"/>
      <c r="BG290" s="486"/>
      <c r="BH290" s="486"/>
      <c r="BI290" s="486"/>
      <c r="BJ290" s="486"/>
      <c r="BK290" s="486"/>
      <c r="BL290" s="486">
        <v>82555</v>
      </c>
      <c r="BM290" s="486">
        <v>82555</v>
      </c>
      <c r="BN290" s="447"/>
      <c r="BP290" s="497">
        <f t="shared" si="31"/>
        <v>1843845</v>
      </c>
      <c r="BQ290" s="497">
        <f t="shared" si="32"/>
        <v>500000</v>
      </c>
      <c r="BR290" s="497">
        <f t="shared" si="33"/>
        <v>500000</v>
      </c>
      <c r="BS290" s="497">
        <f t="shared" si="34"/>
        <v>0</v>
      </c>
      <c r="BT290" s="497">
        <f t="shared" si="35"/>
        <v>0</v>
      </c>
      <c r="BU290" s="497">
        <f t="shared" si="36"/>
        <v>0</v>
      </c>
      <c r="BV290" s="497">
        <f t="shared" si="37"/>
        <v>0</v>
      </c>
      <c r="BW290" s="497">
        <f t="shared" si="38"/>
        <v>0</v>
      </c>
      <c r="BX290" s="497">
        <f t="shared" si="39"/>
        <v>0</v>
      </c>
      <c r="BY290" s="497">
        <f t="shared" si="40"/>
        <v>0</v>
      </c>
      <c r="BZ290" s="497">
        <f t="shared" si="41"/>
        <v>992</v>
      </c>
      <c r="CA290" s="497">
        <f t="shared" si="42"/>
        <v>1438400</v>
      </c>
      <c r="CB290" s="497">
        <f t="shared" si="43"/>
        <v>0</v>
      </c>
      <c r="CC290" s="497">
        <f t="shared" si="44"/>
        <v>0</v>
      </c>
      <c r="CD290" s="497">
        <f t="shared" si="45"/>
        <v>0</v>
      </c>
      <c r="CE290" s="497">
        <f t="shared" si="46"/>
        <v>0</v>
      </c>
      <c r="CF290" s="497">
        <f t="shared" si="47"/>
        <v>0</v>
      </c>
      <c r="CG290" s="497">
        <f t="shared" si="48"/>
        <v>0</v>
      </c>
      <c r="CH290" s="497">
        <f t="shared" si="49"/>
        <v>0</v>
      </c>
      <c r="CI290" s="497">
        <f t="shared" si="50"/>
        <v>0</v>
      </c>
      <c r="CJ290" s="497">
        <f t="shared" si="51"/>
        <v>0</v>
      </c>
      <c r="CK290" s="497">
        <f t="shared" si="52"/>
        <v>0</v>
      </c>
      <c r="CL290" s="497">
        <f t="shared" si="53"/>
        <v>0</v>
      </c>
      <c r="CM290" s="497">
        <f t="shared" si="54"/>
        <v>0</v>
      </c>
      <c r="CN290" s="497">
        <f t="shared" si="55"/>
        <v>0</v>
      </c>
      <c r="CO290" s="497">
        <f t="shared" si="56"/>
        <v>0</v>
      </c>
      <c r="CP290" s="497">
        <f t="shared" si="57"/>
        <v>-12000</v>
      </c>
      <c r="CQ290" s="497">
        <f t="shared" si="58"/>
        <v>-12000</v>
      </c>
      <c r="CR290" s="497">
        <f t="shared" si="59"/>
        <v>0</v>
      </c>
    </row>
    <row r="291" spans="1:96" ht="15.75">
      <c r="A291" s="48" t="s">
        <v>703</v>
      </c>
      <c r="B291" s="446" t="s">
        <v>342</v>
      </c>
      <c r="C291" s="191">
        <v>3581414</v>
      </c>
      <c r="D291" s="194">
        <v>3581414</v>
      </c>
      <c r="E291" s="191"/>
      <c r="F291" s="191">
        <v>500000</v>
      </c>
      <c r="G291" s="191">
        <v>500000</v>
      </c>
      <c r="H291" s="191">
        <v>1848248</v>
      </c>
      <c r="I291" s="191">
        <v>733166</v>
      </c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4"/>
      <c r="W291" s="191"/>
      <c r="X291" s="191"/>
      <c r="Y291" s="191"/>
      <c r="Z291" s="191"/>
      <c r="AA291" s="191"/>
      <c r="AB291" s="191"/>
      <c r="AC291" s="387"/>
      <c r="AD291" s="191"/>
      <c r="AE291" s="191"/>
      <c r="AF291" s="416"/>
      <c r="AJ291" s="416" t="s">
        <v>703</v>
      </c>
      <c r="AK291" s="416" t="s">
        <v>342</v>
      </c>
      <c r="AL291" s="486">
        <v>2943555</v>
      </c>
      <c r="AM291" s="486">
        <v>2943555</v>
      </c>
      <c r="AN291" s="486"/>
      <c r="AO291" s="486">
        <v>311023</v>
      </c>
      <c r="AP291" s="486">
        <v>340931</v>
      </c>
      <c r="AQ291" s="486">
        <v>1791965</v>
      </c>
      <c r="AR291" s="486">
        <v>499636</v>
      </c>
      <c r="AS291" s="486"/>
      <c r="AT291" s="486"/>
      <c r="AU291" s="486"/>
      <c r="AV291" s="486"/>
      <c r="AW291" s="486"/>
      <c r="AX291" s="486"/>
      <c r="AY291" s="486"/>
      <c r="AZ291" s="486"/>
      <c r="BA291" s="486"/>
      <c r="BB291" s="486"/>
      <c r="BC291" s="486"/>
      <c r="BD291" s="486"/>
      <c r="BE291" s="486"/>
      <c r="BF291" s="486"/>
      <c r="BG291" s="486"/>
      <c r="BH291" s="486"/>
      <c r="BI291" s="486"/>
      <c r="BJ291" s="486"/>
      <c r="BK291" s="486"/>
      <c r="BL291" s="486"/>
      <c r="BM291" s="486"/>
      <c r="BN291" s="447"/>
      <c r="BP291" s="497">
        <f t="shared" si="31"/>
        <v>637859</v>
      </c>
      <c r="BQ291" s="497">
        <f t="shared" si="32"/>
        <v>637859</v>
      </c>
      <c r="BR291" s="497">
        <f t="shared" si="33"/>
        <v>0</v>
      </c>
      <c r="BS291" s="497">
        <f t="shared" si="34"/>
        <v>188977</v>
      </c>
      <c r="BT291" s="497">
        <f t="shared" si="35"/>
        <v>159069</v>
      </c>
      <c r="BU291" s="497">
        <f t="shared" si="36"/>
        <v>56283</v>
      </c>
      <c r="BV291" s="497">
        <f t="shared" si="37"/>
        <v>233530</v>
      </c>
      <c r="BW291" s="497">
        <f t="shared" si="38"/>
        <v>0</v>
      </c>
      <c r="BX291" s="497">
        <f t="shared" si="39"/>
        <v>0</v>
      </c>
      <c r="BY291" s="497">
        <f t="shared" si="40"/>
        <v>0</v>
      </c>
      <c r="BZ291" s="497">
        <f t="shared" si="41"/>
        <v>0</v>
      </c>
      <c r="CA291" s="497">
        <f t="shared" si="42"/>
        <v>0</v>
      </c>
      <c r="CB291" s="497">
        <f t="shared" si="43"/>
        <v>0</v>
      </c>
      <c r="CC291" s="497">
        <f t="shared" si="44"/>
        <v>0</v>
      </c>
      <c r="CD291" s="497">
        <f t="shared" si="45"/>
        <v>0</v>
      </c>
      <c r="CE291" s="497">
        <f t="shared" si="46"/>
        <v>0</v>
      </c>
      <c r="CF291" s="497">
        <f t="shared" si="47"/>
        <v>0</v>
      </c>
      <c r="CG291" s="497">
        <f t="shared" si="48"/>
        <v>0</v>
      </c>
      <c r="CH291" s="497">
        <f t="shared" si="49"/>
        <v>0</v>
      </c>
      <c r="CI291" s="497">
        <f t="shared" si="50"/>
        <v>0</v>
      </c>
      <c r="CJ291" s="497">
        <f t="shared" si="51"/>
        <v>0</v>
      </c>
      <c r="CK291" s="497">
        <f t="shared" si="52"/>
        <v>0</v>
      </c>
      <c r="CL291" s="497">
        <f t="shared" si="53"/>
        <v>0</v>
      </c>
      <c r="CM291" s="497">
        <f t="shared" si="54"/>
        <v>0</v>
      </c>
      <c r="CN291" s="497">
        <f t="shared" si="55"/>
        <v>0</v>
      </c>
      <c r="CO291" s="497">
        <f t="shared" si="56"/>
        <v>0</v>
      </c>
      <c r="CP291" s="497">
        <f t="shared" si="57"/>
        <v>0</v>
      </c>
      <c r="CQ291" s="497">
        <f t="shared" si="58"/>
        <v>0</v>
      </c>
      <c r="CR291" s="497">
        <f t="shared" si="59"/>
        <v>0</v>
      </c>
    </row>
    <row r="292" spans="1:96" ht="15.75">
      <c r="A292" s="48" t="s">
        <v>704</v>
      </c>
      <c r="B292" s="446" t="s">
        <v>906</v>
      </c>
      <c r="C292" s="191">
        <v>2601960</v>
      </c>
      <c r="D292" s="194">
        <v>2601960</v>
      </c>
      <c r="E292" s="191"/>
      <c r="F292" s="191">
        <v>300000</v>
      </c>
      <c r="G292" s="191">
        <v>300000</v>
      </c>
      <c r="H292" s="191">
        <v>1401960</v>
      </c>
      <c r="I292" s="191">
        <v>600000</v>
      </c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4"/>
      <c r="W292" s="191"/>
      <c r="X292" s="191"/>
      <c r="Y292" s="191"/>
      <c r="Z292" s="191"/>
      <c r="AA292" s="191"/>
      <c r="AB292" s="191"/>
      <c r="AC292" s="387"/>
      <c r="AD292" s="191"/>
      <c r="AE292" s="191"/>
      <c r="AF292" s="416"/>
      <c r="AJ292" s="416" t="s">
        <v>704</v>
      </c>
      <c r="AK292" s="416" t="s">
        <v>906</v>
      </c>
      <c r="AL292" s="486">
        <v>2210947</v>
      </c>
      <c r="AM292" s="486">
        <v>2210947</v>
      </c>
      <c r="AN292" s="486"/>
      <c r="AO292" s="486">
        <v>242723</v>
      </c>
      <c r="AP292" s="486">
        <v>232689</v>
      </c>
      <c r="AQ292" s="486">
        <v>1355099</v>
      </c>
      <c r="AR292" s="486">
        <v>380436</v>
      </c>
      <c r="AS292" s="486"/>
      <c r="AT292" s="486"/>
      <c r="AU292" s="486"/>
      <c r="AV292" s="486"/>
      <c r="AW292" s="486"/>
      <c r="AX292" s="486"/>
      <c r="AY292" s="486"/>
      <c r="AZ292" s="486"/>
      <c r="BA292" s="486"/>
      <c r="BB292" s="486"/>
      <c r="BC292" s="486"/>
      <c r="BD292" s="486"/>
      <c r="BE292" s="486"/>
      <c r="BF292" s="486"/>
      <c r="BG292" s="486"/>
      <c r="BH292" s="486"/>
      <c r="BI292" s="486"/>
      <c r="BJ292" s="486"/>
      <c r="BK292" s="486"/>
      <c r="BL292" s="486"/>
      <c r="BM292" s="486"/>
      <c r="BN292" s="447"/>
      <c r="BP292" s="497">
        <f t="shared" si="31"/>
        <v>391013</v>
      </c>
      <c r="BQ292" s="497">
        <f t="shared" si="32"/>
        <v>391013</v>
      </c>
      <c r="BR292" s="497">
        <f t="shared" si="33"/>
        <v>0</v>
      </c>
      <c r="BS292" s="497">
        <f t="shared" si="34"/>
        <v>57277</v>
      </c>
      <c r="BT292" s="497">
        <f t="shared" si="35"/>
        <v>67311</v>
      </c>
      <c r="BU292" s="497">
        <f t="shared" si="36"/>
        <v>46861</v>
      </c>
      <c r="BV292" s="497">
        <f t="shared" si="37"/>
        <v>219564</v>
      </c>
      <c r="BW292" s="497">
        <f t="shared" si="38"/>
        <v>0</v>
      </c>
      <c r="BX292" s="497">
        <f t="shared" si="39"/>
        <v>0</v>
      </c>
      <c r="BY292" s="497">
        <f t="shared" si="40"/>
        <v>0</v>
      </c>
      <c r="BZ292" s="497">
        <f t="shared" si="41"/>
        <v>0</v>
      </c>
      <c r="CA292" s="497">
        <f t="shared" si="42"/>
        <v>0</v>
      </c>
      <c r="CB292" s="497">
        <f t="shared" si="43"/>
        <v>0</v>
      </c>
      <c r="CC292" s="497">
        <f t="shared" si="44"/>
        <v>0</v>
      </c>
      <c r="CD292" s="497">
        <f t="shared" si="45"/>
        <v>0</v>
      </c>
      <c r="CE292" s="497">
        <f t="shared" si="46"/>
        <v>0</v>
      </c>
      <c r="CF292" s="497">
        <f t="shared" si="47"/>
        <v>0</v>
      </c>
      <c r="CG292" s="497">
        <f t="shared" si="48"/>
        <v>0</v>
      </c>
      <c r="CH292" s="497">
        <f t="shared" si="49"/>
        <v>0</v>
      </c>
      <c r="CI292" s="497">
        <f t="shared" si="50"/>
        <v>0</v>
      </c>
      <c r="CJ292" s="497">
        <f t="shared" si="51"/>
        <v>0</v>
      </c>
      <c r="CK292" s="497">
        <f t="shared" si="52"/>
        <v>0</v>
      </c>
      <c r="CL292" s="497">
        <f t="shared" si="53"/>
        <v>0</v>
      </c>
      <c r="CM292" s="497">
        <f t="shared" si="54"/>
        <v>0</v>
      </c>
      <c r="CN292" s="497">
        <f t="shared" si="55"/>
        <v>0</v>
      </c>
      <c r="CO292" s="497">
        <f t="shared" si="56"/>
        <v>0</v>
      </c>
      <c r="CP292" s="497">
        <f t="shared" si="57"/>
        <v>0</v>
      </c>
      <c r="CQ292" s="497">
        <f t="shared" si="58"/>
        <v>0</v>
      </c>
      <c r="CR292" s="497">
        <f t="shared" si="59"/>
        <v>0</v>
      </c>
    </row>
    <row r="293" spans="1:96" ht="15.75">
      <c r="A293" s="48" t="s">
        <v>705</v>
      </c>
      <c r="B293" s="446" t="s">
        <v>343</v>
      </c>
      <c r="C293" s="191">
        <v>1766501</v>
      </c>
      <c r="D293" s="194">
        <v>1766501</v>
      </c>
      <c r="E293" s="191"/>
      <c r="F293" s="191">
        <v>250000</v>
      </c>
      <c r="G293" s="191">
        <v>250000</v>
      </c>
      <c r="H293" s="191">
        <v>1266501</v>
      </c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4"/>
      <c r="W293" s="191"/>
      <c r="X293" s="191"/>
      <c r="Y293" s="191"/>
      <c r="Z293" s="191"/>
      <c r="AA293" s="191"/>
      <c r="AB293" s="191"/>
      <c r="AC293" s="387"/>
      <c r="AD293" s="191"/>
      <c r="AE293" s="191"/>
      <c r="AF293" s="416"/>
      <c r="AJ293" s="416" t="s">
        <v>705</v>
      </c>
      <c r="AK293" s="416" t="s">
        <v>343</v>
      </c>
      <c r="AL293" s="486">
        <v>1766501</v>
      </c>
      <c r="AM293" s="486">
        <v>1766501</v>
      </c>
      <c r="AN293" s="486"/>
      <c r="AO293" s="486">
        <v>250000</v>
      </c>
      <c r="AP293" s="486">
        <v>250000</v>
      </c>
      <c r="AQ293" s="486">
        <v>1266501</v>
      </c>
      <c r="AR293" s="486"/>
      <c r="AS293" s="486"/>
      <c r="AT293" s="486"/>
      <c r="AU293" s="486"/>
      <c r="AV293" s="486"/>
      <c r="AW293" s="486"/>
      <c r="AX293" s="486"/>
      <c r="AY293" s="486"/>
      <c r="AZ293" s="486"/>
      <c r="BA293" s="486"/>
      <c r="BB293" s="486"/>
      <c r="BC293" s="486"/>
      <c r="BD293" s="486"/>
      <c r="BE293" s="486"/>
      <c r="BF293" s="486"/>
      <c r="BG293" s="486"/>
      <c r="BH293" s="486"/>
      <c r="BI293" s="486"/>
      <c r="BJ293" s="486"/>
      <c r="BK293" s="486"/>
      <c r="BL293" s="486"/>
      <c r="BM293" s="486"/>
      <c r="BN293" s="447"/>
      <c r="BP293" s="497">
        <f t="shared" si="31"/>
        <v>0</v>
      </c>
      <c r="BQ293" s="497">
        <f t="shared" si="32"/>
        <v>0</v>
      </c>
      <c r="BR293" s="497">
        <f t="shared" si="33"/>
        <v>0</v>
      </c>
      <c r="BS293" s="497">
        <f t="shared" si="34"/>
        <v>0</v>
      </c>
      <c r="BT293" s="497">
        <f t="shared" si="35"/>
        <v>0</v>
      </c>
      <c r="BU293" s="497">
        <f t="shared" si="36"/>
        <v>0</v>
      </c>
      <c r="BV293" s="497">
        <f t="shared" si="37"/>
        <v>0</v>
      </c>
      <c r="BW293" s="497">
        <f t="shared" si="38"/>
        <v>0</v>
      </c>
      <c r="BX293" s="497">
        <f t="shared" si="39"/>
        <v>0</v>
      </c>
      <c r="BY293" s="497">
        <f t="shared" si="40"/>
        <v>0</v>
      </c>
      <c r="BZ293" s="497">
        <f t="shared" si="41"/>
        <v>0</v>
      </c>
      <c r="CA293" s="497">
        <f t="shared" si="42"/>
        <v>0</v>
      </c>
      <c r="CB293" s="497">
        <f t="shared" si="43"/>
        <v>0</v>
      </c>
      <c r="CC293" s="497">
        <f t="shared" si="44"/>
        <v>0</v>
      </c>
      <c r="CD293" s="497">
        <f t="shared" si="45"/>
        <v>0</v>
      </c>
      <c r="CE293" s="497">
        <f t="shared" si="46"/>
        <v>0</v>
      </c>
      <c r="CF293" s="497">
        <f t="shared" si="47"/>
        <v>0</v>
      </c>
      <c r="CG293" s="497">
        <f t="shared" si="48"/>
        <v>0</v>
      </c>
      <c r="CH293" s="497">
        <f t="shared" si="49"/>
        <v>0</v>
      </c>
      <c r="CI293" s="497">
        <f t="shared" si="50"/>
        <v>0</v>
      </c>
      <c r="CJ293" s="497">
        <f t="shared" si="51"/>
        <v>0</v>
      </c>
      <c r="CK293" s="497">
        <f t="shared" si="52"/>
        <v>0</v>
      </c>
      <c r="CL293" s="497">
        <f t="shared" si="53"/>
        <v>0</v>
      </c>
      <c r="CM293" s="497">
        <f t="shared" si="54"/>
        <v>0</v>
      </c>
      <c r="CN293" s="497">
        <f t="shared" si="55"/>
        <v>0</v>
      </c>
      <c r="CO293" s="497">
        <f t="shared" si="56"/>
        <v>0</v>
      </c>
      <c r="CP293" s="497">
        <f t="shared" si="57"/>
        <v>0</v>
      </c>
      <c r="CQ293" s="497">
        <f t="shared" si="58"/>
        <v>0</v>
      </c>
      <c r="CR293" s="497">
        <f t="shared" si="59"/>
        <v>0</v>
      </c>
    </row>
    <row r="294" spans="1:96" ht="15.75">
      <c r="A294" s="48" t="s">
        <v>706</v>
      </c>
      <c r="B294" s="446" t="s">
        <v>344</v>
      </c>
      <c r="C294" s="191">
        <v>1700783</v>
      </c>
      <c r="D294" s="194">
        <v>1700783</v>
      </c>
      <c r="E294" s="191"/>
      <c r="F294" s="191">
        <v>250000</v>
      </c>
      <c r="G294" s="191">
        <v>250000</v>
      </c>
      <c r="H294" s="191">
        <v>1200783</v>
      </c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4"/>
      <c r="W294" s="191"/>
      <c r="X294" s="191"/>
      <c r="Y294" s="191"/>
      <c r="Z294" s="191"/>
      <c r="AA294" s="191"/>
      <c r="AB294" s="191"/>
      <c r="AC294" s="387"/>
      <c r="AD294" s="191"/>
      <c r="AE294" s="191"/>
      <c r="AF294" s="416"/>
      <c r="AJ294" s="416" t="s">
        <v>706</v>
      </c>
      <c r="AK294" s="416" t="s">
        <v>344</v>
      </c>
      <c r="AL294" s="486">
        <v>1700783</v>
      </c>
      <c r="AM294" s="486">
        <v>1700783</v>
      </c>
      <c r="AN294" s="486"/>
      <c r="AO294" s="486">
        <v>250000</v>
      </c>
      <c r="AP294" s="486">
        <v>250000</v>
      </c>
      <c r="AQ294" s="486">
        <v>1200783</v>
      </c>
      <c r="AR294" s="486"/>
      <c r="AS294" s="486"/>
      <c r="AT294" s="486"/>
      <c r="AU294" s="486"/>
      <c r="AV294" s="486"/>
      <c r="AW294" s="486"/>
      <c r="AX294" s="486"/>
      <c r="AY294" s="486"/>
      <c r="AZ294" s="486"/>
      <c r="BA294" s="486"/>
      <c r="BB294" s="486"/>
      <c r="BC294" s="486"/>
      <c r="BD294" s="486"/>
      <c r="BE294" s="486"/>
      <c r="BF294" s="486"/>
      <c r="BG294" s="486"/>
      <c r="BH294" s="486"/>
      <c r="BI294" s="486"/>
      <c r="BJ294" s="486"/>
      <c r="BK294" s="486"/>
      <c r="BL294" s="486"/>
      <c r="BM294" s="486"/>
      <c r="BN294" s="447"/>
      <c r="BP294" s="497">
        <f t="shared" si="31"/>
        <v>0</v>
      </c>
      <c r="BQ294" s="497">
        <f t="shared" si="32"/>
        <v>0</v>
      </c>
      <c r="BR294" s="497">
        <f t="shared" si="33"/>
        <v>0</v>
      </c>
      <c r="BS294" s="497">
        <f t="shared" si="34"/>
        <v>0</v>
      </c>
      <c r="BT294" s="497">
        <f t="shared" si="35"/>
        <v>0</v>
      </c>
      <c r="BU294" s="497">
        <f t="shared" si="36"/>
        <v>0</v>
      </c>
      <c r="BV294" s="497">
        <f t="shared" si="37"/>
        <v>0</v>
      </c>
      <c r="BW294" s="497">
        <f t="shared" si="38"/>
        <v>0</v>
      </c>
      <c r="BX294" s="497">
        <f t="shared" si="39"/>
        <v>0</v>
      </c>
      <c r="BY294" s="497">
        <f t="shared" si="40"/>
        <v>0</v>
      </c>
      <c r="BZ294" s="497">
        <f t="shared" si="41"/>
        <v>0</v>
      </c>
      <c r="CA294" s="497">
        <f t="shared" si="42"/>
        <v>0</v>
      </c>
      <c r="CB294" s="497">
        <f t="shared" si="43"/>
        <v>0</v>
      </c>
      <c r="CC294" s="497">
        <f t="shared" si="44"/>
        <v>0</v>
      </c>
      <c r="CD294" s="497">
        <f t="shared" si="45"/>
        <v>0</v>
      </c>
      <c r="CE294" s="497">
        <f t="shared" si="46"/>
        <v>0</v>
      </c>
      <c r="CF294" s="497">
        <f t="shared" si="47"/>
        <v>0</v>
      </c>
      <c r="CG294" s="497">
        <f t="shared" si="48"/>
        <v>0</v>
      </c>
      <c r="CH294" s="497">
        <f t="shared" si="49"/>
        <v>0</v>
      </c>
      <c r="CI294" s="497">
        <f t="shared" si="50"/>
        <v>0</v>
      </c>
      <c r="CJ294" s="497">
        <f t="shared" si="51"/>
        <v>0</v>
      </c>
      <c r="CK294" s="497">
        <f t="shared" si="52"/>
        <v>0</v>
      </c>
      <c r="CL294" s="497">
        <f t="shared" si="53"/>
        <v>0</v>
      </c>
      <c r="CM294" s="497">
        <f t="shared" si="54"/>
        <v>0</v>
      </c>
      <c r="CN294" s="497">
        <f t="shared" si="55"/>
        <v>0</v>
      </c>
      <c r="CO294" s="497">
        <f t="shared" si="56"/>
        <v>0</v>
      </c>
      <c r="CP294" s="497">
        <f t="shared" si="57"/>
        <v>0</v>
      </c>
      <c r="CQ294" s="497">
        <f t="shared" si="58"/>
        <v>0</v>
      </c>
      <c r="CR294" s="497">
        <f t="shared" si="59"/>
        <v>0</v>
      </c>
    </row>
    <row r="295" spans="1:96" ht="15.75">
      <c r="A295" s="48" t="s">
        <v>707</v>
      </c>
      <c r="B295" s="446" t="s">
        <v>907</v>
      </c>
      <c r="C295" s="191">
        <v>736475</v>
      </c>
      <c r="D295" s="194">
        <v>736475</v>
      </c>
      <c r="E295" s="191"/>
      <c r="F295" s="191">
        <v>372014</v>
      </c>
      <c r="G295" s="191">
        <v>364461</v>
      </c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4"/>
      <c r="W295" s="191"/>
      <c r="X295" s="191"/>
      <c r="Y295" s="191"/>
      <c r="Z295" s="191"/>
      <c r="AA295" s="191"/>
      <c r="AB295" s="191"/>
      <c r="AC295" s="387"/>
      <c r="AD295" s="191"/>
      <c r="AE295" s="191"/>
      <c r="AF295" s="416"/>
      <c r="AJ295" s="416" t="s">
        <v>707</v>
      </c>
      <c r="AK295" s="416" t="s">
        <v>907</v>
      </c>
      <c r="AL295" s="486">
        <v>736475</v>
      </c>
      <c r="AM295" s="486">
        <v>736475</v>
      </c>
      <c r="AN295" s="486"/>
      <c r="AO295" s="486">
        <v>372014</v>
      </c>
      <c r="AP295" s="486">
        <v>364461</v>
      </c>
      <c r="AQ295" s="486"/>
      <c r="AR295" s="486"/>
      <c r="AS295" s="486"/>
      <c r="AT295" s="486"/>
      <c r="AU295" s="486"/>
      <c r="AV295" s="486"/>
      <c r="AW295" s="486"/>
      <c r="AX295" s="486"/>
      <c r="AY295" s="486"/>
      <c r="AZ295" s="486"/>
      <c r="BA295" s="486"/>
      <c r="BB295" s="486"/>
      <c r="BC295" s="486"/>
      <c r="BD295" s="486"/>
      <c r="BE295" s="486"/>
      <c r="BF295" s="486"/>
      <c r="BG295" s="486"/>
      <c r="BH295" s="486"/>
      <c r="BI295" s="486"/>
      <c r="BJ295" s="486"/>
      <c r="BK295" s="486"/>
      <c r="BL295" s="486"/>
      <c r="BM295" s="486"/>
      <c r="BN295" s="447"/>
      <c r="BP295" s="497">
        <f t="shared" si="31"/>
        <v>0</v>
      </c>
      <c r="BQ295" s="497">
        <f t="shared" si="32"/>
        <v>0</v>
      </c>
      <c r="BR295" s="497">
        <f t="shared" si="33"/>
        <v>0</v>
      </c>
      <c r="BS295" s="497">
        <f t="shared" si="34"/>
        <v>0</v>
      </c>
      <c r="BT295" s="497">
        <f t="shared" si="35"/>
        <v>0</v>
      </c>
      <c r="BU295" s="497">
        <f t="shared" si="36"/>
        <v>0</v>
      </c>
      <c r="BV295" s="497">
        <f t="shared" si="37"/>
        <v>0</v>
      </c>
      <c r="BW295" s="497">
        <f t="shared" si="38"/>
        <v>0</v>
      </c>
      <c r="BX295" s="497">
        <f t="shared" si="39"/>
        <v>0</v>
      </c>
      <c r="BY295" s="497">
        <f t="shared" si="40"/>
        <v>0</v>
      </c>
      <c r="BZ295" s="497">
        <f t="shared" si="41"/>
        <v>0</v>
      </c>
      <c r="CA295" s="497">
        <f t="shared" si="42"/>
        <v>0</v>
      </c>
      <c r="CB295" s="497">
        <f t="shared" si="43"/>
        <v>0</v>
      </c>
      <c r="CC295" s="497">
        <f t="shared" si="44"/>
        <v>0</v>
      </c>
      <c r="CD295" s="497">
        <f t="shared" si="45"/>
        <v>0</v>
      </c>
      <c r="CE295" s="497">
        <f t="shared" si="46"/>
        <v>0</v>
      </c>
      <c r="CF295" s="497">
        <f t="shared" si="47"/>
        <v>0</v>
      </c>
      <c r="CG295" s="497">
        <f t="shared" si="48"/>
        <v>0</v>
      </c>
      <c r="CH295" s="497">
        <f t="shared" si="49"/>
        <v>0</v>
      </c>
      <c r="CI295" s="497">
        <f t="shared" si="50"/>
        <v>0</v>
      </c>
      <c r="CJ295" s="497">
        <f t="shared" si="51"/>
        <v>0</v>
      </c>
      <c r="CK295" s="497">
        <f t="shared" si="52"/>
        <v>0</v>
      </c>
      <c r="CL295" s="497">
        <f t="shared" si="53"/>
        <v>0</v>
      </c>
      <c r="CM295" s="497">
        <f t="shared" si="54"/>
        <v>0</v>
      </c>
      <c r="CN295" s="497">
        <f t="shared" si="55"/>
        <v>0</v>
      </c>
      <c r="CO295" s="497">
        <f t="shared" si="56"/>
        <v>0</v>
      </c>
      <c r="CP295" s="497">
        <f t="shared" si="57"/>
        <v>0</v>
      </c>
      <c r="CQ295" s="497">
        <f t="shared" si="58"/>
        <v>0</v>
      </c>
      <c r="CR295" s="497">
        <f t="shared" si="59"/>
        <v>0</v>
      </c>
    </row>
    <row r="296" spans="1:96" ht="15.75">
      <c r="A296" s="48" t="s">
        <v>708</v>
      </c>
      <c r="B296" s="446" t="s">
        <v>908</v>
      </c>
      <c r="C296" s="191">
        <v>5968869</v>
      </c>
      <c r="D296" s="194"/>
      <c r="E296" s="191"/>
      <c r="F296" s="191"/>
      <c r="G296" s="191"/>
      <c r="H296" s="191"/>
      <c r="I296" s="191"/>
      <c r="J296" s="191"/>
      <c r="K296" s="191"/>
      <c r="L296" s="191"/>
      <c r="M296" s="191">
        <v>3852</v>
      </c>
      <c r="N296" s="191">
        <v>5968869</v>
      </c>
      <c r="O296" s="191"/>
      <c r="P296" s="191"/>
      <c r="Q296" s="191"/>
      <c r="R296" s="191"/>
      <c r="S296" s="191"/>
      <c r="T296" s="191"/>
      <c r="U296" s="191"/>
      <c r="V296" s="194"/>
      <c r="W296" s="191"/>
      <c r="X296" s="191"/>
      <c r="Y296" s="191"/>
      <c r="Z296" s="191"/>
      <c r="AA296" s="191"/>
      <c r="AB296" s="191"/>
      <c r="AC296" s="387"/>
      <c r="AD296" s="191"/>
      <c r="AE296" s="191"/>
      <c r="AF296" s="416"/>
      <c r="AJ296" s="416" t="s">
        <v>708</v>
      </c>
      <c r="AK296" s="416" t="s">
        <v>908</v>
      </c>
      <c r="AL296" s="486">
        <v>5771921</v>
      </c>
      <c r="AM296" s="486"/>
      <c r="AN296" s="486"/>
      <c r="AO296" s="486"/>
      <c r="AP296" s="486"/>
      <c r="AQ296" s="486"/>
      <c r="AR296" s="486"/>
      <c r="AS296" s="486"/>
      <c r="AT296" s="486"/>
      <c r="AU296" s="486"/>
      <c r="AV296" s="486">
        <v>3852</v>
      </c>
      <c r="AW296" s="486">
        <v>5771921</v>
      </c>
      <c r="AX296" s="486"/>
      <c r="AY296" s="486"/>
      <c r="AZ296" s="486"/>
      <c r="BA296" s="486"/>
      <c r="BB296" s="486"/>
      <c r="BC296" s="486"/>
      <c r="BD296" s="486"/>
      <c r="BE296" s="486"/>
      <c r="BF296" s="486"/>
      <c r="BG296" s="486"/>
      <c r="BH296" s="486"/>
      <c r="BI296" s="486"/>
      <c r="BJ296" s="486"/>
      <c r="BK296" s="486"/>
      <c r="BL296" s="486"/>
      <c r="BM296" s="486"/>
      <c r="BN296" s="447"/>
      <c r="BP296" s="497">
        <f t="shared" si="31"/>
        <v>196948</v>
      </c>
      <c r="BQ296" s="497">
        <f t="shared" si="32"/>
        <v>0</v>
      </c>
      <c r="BR296" s="497">
        <f t="shared" si="33"/>
        <v>0</v>
      </c>
      <c r="BS296" s="497">
        <f t="shared" si="34"/>
        <v>0</v>
      </c>
      <c r="BT296" s="497">
        <f t="shared" si="35"/>
        <v>0</v>
      </c>
      <c r="BU296" s="497">
        <f t="shared" si="36"/>
        <v>0</v>
      </c>
      <c r="BV296" s="497">
        <f t="shared" si="37"/>
        <v>0</v>
      </c>
      <c r="BW296" s="497">
        <f t="shared" si="38"/>
        <v>0</v>
      </c>
      <c r="BX296" s="497">
        <f t="shared" si="39"/>
        <v>0</v>
      </c>
      <c r="BY296" s="497">
        <f t="shared" si="40"/>
        <v>0</v>
      </c>
      <c r="BZ296" s="497">
        <f t="shared" si="41"/>
        <v>0</v>
      </c>
      <c r="CA296" s="497">
        <f t="shared" si="42"/>
        <v>196948</v>
      </c>
      <c r="CB296" s="497">
        <f t="shared" si="43"/>
        <v>0</v>
      </c>
      <c r="CC296" s="497">
        <f t="shared" si="44"/>
        <v>0</v>
      </c>
      <c r="CD296" s="497">
        <f t="shared" si="45"/>
        <v>0</v>
      </c>
      <c r="CE296" s="497">
        <f t="shared" si="46"/>
        <v>0</v>
      </c>
      <c r="CF296" s="497">
        <f t="shared" si="47"/>
        <v>0</v>
      </c>
      <c r="CG296" s="497">
        <f t="shared" si="48"/>
        <v>0</v>
      </c>
      <c r="CH296" s="497">
        <f t="shared" si="49"/>
        <v>0</v>
      </c>
      <c r="CI296" s="497">
        <f t="shared" si="50"/>
        <v>0</v>
      </c>
      <c r="CJ296" s="497">
        <f t="shared" si="51"/>
        <v>0</v>
      </c>
      <c r="CK296" s="497">
        <f t="shared" si="52"/>
        <v>0</v>
      </c>
      <c r="CL296" s="497">
        <f t="shared" si="53"/>
        <v>0</v>
      </c>
      <c r="CM296" s="497">
        <f t="shared" si="54"/>
        <v>0</v>
      </c>
      <c r="CN296" s="497">
        <f t="shared" si="55"/>
        <v>0</v>
      </c>
      <c r="CO296" s="497">
        <f t="shared" si="56"/>
        <v>0</v>
      </c>
      <c r="CP296" s="497">
        <f t="shared" si="57"/>
        <v>0</v>
      </c>
      <c r="CQ296" s="497">
        <f t="shared" si="58"/>
        <v>0</v>
      </c>
      <c r="CR296" s="497">
        <f t="shared" si="59"/>
        <v>0</v>
      </c>
    </row>
    <row r="297" spans="1:96" ht="15.75">
      <c r="A297" s="48" t="s">
        <v>709</v>
      </c>
      <c r="B297" s="446" t="s">
        <v>909</v>
      </c>
      <c r="C297" s="191">
        <v>977882</v>
      </c>
      <c r="D297" s="194"/>
      <c r="E297" s="191"/>
      <c r="F297" s="191"/>
      <c r="G297" s="191"/>
      <c r="H297" s="191"/>
      <c r="I297" s="191"/>
      <c r="J297" s="191"/>
      <c r="K297" s="191"/>
      <c r="L297" s="191"/>
      <c r="M297" s="191">
        <v>895</v>
      </c>
      <c r="N297" s="292">
        <v>977882</v>
      </c>
      <c r="O297" s="191"/>
      <c r="P297" s="191"/>
      <c r="Q297" s="191"/>
      <c r="R297" s="191"/>
      <c r="S297" s="191"/>
      <c r="T297" s="191"/>
      <c r="U297" s="191"/>
      <c r="V297" s="194"/>
      <c r="W297" s="191"/>
      <c r="X297" s="191"/>
      <c r="Y297" s="191"/>
      <c r="Z297" s="191"/>
      <c r="AA297" s="191"/>
      <c r="AB297" s="191"/>
      <c r="AC297" s="387"/>
      <c r="AD297" s="191"/>
      <c r="AE297" s="191"/>
      <c r="AF297" s="416"/>
      <c r="AJ297" s="416" t="s">
        <v>709</v>
      </c>
      <c r="AK297" s="416" t="s">
        <v>909</v>
      </c>
      <c r="AL297" s="486">
        <v>2179125</v>
      </c>
      <c r="AM297" s="486"/>
      <c r="AN297" s="486"/>
      <c r="AO297" s="486"/>
      <c r="AP297" s="486"/>
      <c r="AQ297" s="486"/>
      <c r="AR297" s="486"/>
      <c r="AS297" s="486"/>
      <c r="AT297" s="486"/>
      <c r="AU297" s="486"/>
      <c r="AV297" s="486">
        <v>895</v>
      </c>
      <c r="AW297" s="486">
        <v>2179125</v>
      </c>
      <c r="AX297" s="486"/>
      <c r="AY297" s="486"/>
      <c r="AZ297" s="486"/>
      <c r="BA297" s="486"/>
      <c r="BB297" s="486"/>
      <c r="BC297" s="486"/>
      <c r="BD297" s="486"/>
      <c r="BE297" s="486"/>
      <c r="BF297" s="486"/>
      <c r="BG297" s="486"/>
      <c r="BH297" s="486"/>
      <c r="BI297" s="486"/>
      <c r="BJ297" s="486"/>
      <c r="BK297" s="486"/>
      <c r="BL297" s="486"/>
      <c r="BM297" s="486"/>
      <c r="BN297" s="447"/>
      <c r="BP297" s="497">
        <f t="shared" si="31"/>
        <v>-1201243</v>
      </c>
      <c r="BQ297" s="497">
        <f t="shared" si="32"/>
        <v>0</v>
      </c>
      <c r="BR297" s="497">
        <f t="shared" si="33"/>
        <v>0</v>
      </c>
      <c r="BS297" s="497">
        <f t="shared" si="34"/>
        <v>0</v>
      </c>
      <c r="BT297" s="497">
        <f t="shared" si="35"/>
        <v>0</v>
      </c>
      <c r="BU297" s="497">
        <f t="shared" si="36"/>
        <v>0</v>
      </c>
      <c r="BV297" s="497">
        <f t="shared" si="37"/>
        <v>0</v>
      </c>
      <c r="BW297" s="497">
        <f t="shared" si="38"/>
        <v>0</v>
      </c>
      <c r="BX297" s="497">
        <f t="shared" si="39"/>
        <v>0</v>
      </c>
      <c r="BY297" s="497">
        <f t="shared" si="40"/>
        <v>0</v>
      </c>
      <c r="BZ297" s="497">
        <f t="shared" si="41"/>
        <v>0</v>
      </c>
      <c r="CA297" s="497">
        <f t="shared" si="42"/>
        <v>-1201243</v>
      </c>
      <c r="CB297" s="497">
        <f t="shared" si="43"/>
        <v>0</v>
      </c>
      <c r="CC297" s="497">
        <f t="shared" si="44"/>
        <v>0</v>
      </c>
      <c r="CD297" s="497">
        <f t="shared" si="45"/>
        <v>0</v>
      </c>
      <c r="CE297" s="497">
        <f t="shared" si="46"/>
        <v>0</v>
      </c>
      <c r="CF297" s="497">
        <f t="shared" si="47"/>
        <v>0</v>
      </c>
      <c r="CG297" s="497">
        <f t="shared" si="48"/>
        <v>0</v>
      </c>
      <c r="CH297" s="497">
        <f t="shared" si="49"/>
        <v>0</v>
      </c>
      <c r="CI297" s="497">
        <f t="shared" si="50"/>
        <v>0</v>
      </c>
      <c r="CJ297" s="497">
        <f t="shared" si="51"/>
        <v>0</v>
      </c>
      <c r="CK297" s="497">
        <f t="shared" si="52"/>
        <v>0</v>
      </c>
      <c r="CL297" s="497">
        <f t="shared" si="53"/>
        <v>0</v>
      </c>
      <c r="CM297" s="497">
        <f t="shared" si="54"/>
        <v>0</v>
      </c>
      <c r="CN297" s="497">
        <f t="shared" si="55"/>
        <v>0</v>
      </c>
      <c r="CO297" s="497">
        <f t="shared" si="56"/>
        <v>0</v>
      </c>
      <c r="CP297" s="497">
        <f t="shared" si="57"/>
        <v>0</v>
      </c>
      <c r="CQ297" s="497">
        <f t="shared" si="58"/>
        <v>0</v>
      </c>
      <c r="CR297" s="497">
        <f t="shared" si="59"/>
        <v>0</v>
      </c>
    </row>
    <row r="298" spans="1:96" ht="15.75">
      <c r="A298" s="48" t="s">
        <v>710</v>
      </c>
      <c r="B298" s="446" t="s">
        <v>1023</v>
      </c>
      <c r="C298" s="191">
        <v>474600</v>
      </c>
      <c r="D298" s="194">
        <v>474600</v>
      </c>
      <c r="E298" s="191"/>
      <c r="F298" s="191"/>
      <c r="G298" s="191">
        <v>474600</v>
      </c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4"/>
      <c r="W298" s="191"/>
      <c r="X298" s="191"/>
      <c r="Y298" s="191"/>
      <c r="Z298" s="191"/>
      <c r="AA298" s="191"/>
      <c r="AB298" s="191"/>
      <c r="AC298" s="387"/>
      <c r="AD298" s="191"/>
      <c r="AE298" s="191"/>
      <c r="AF298" s="416"/>
      <c r="BN298" s="447"/>
      <c r="BP298" s="497">
        <f t="shared" si="31"/>
        <v>474600</v>
      </c>
      <c r="BQ298" s="497">
        <f t="shared" si="32"/>
        <v>474600</v>
      </c>
      <c r="BR298" s="497">
        <f t="shared" si="33"/>
        <v>0</v>
      </c>
      <c r="BS298" s="497">
        <f t="shared" si="34"/>
        <v>0</v>
      </c>
      <c r="BT298" s="497">
        <f t="shared" si="35"/>
        <v>474600</v>
      </c>
      <c r="BU298" s="497">
        <f t="shared" si="36"/>
        <v>0</v>
      </c>
      <c r="BV298" s="497">
        <f t="shared" si="37"/>
        <v>0</v>
      </c>
      <c r="BW298" s="497">
        <f t="shared" si="38"/>
        <v>0</v>
      </c>
      <c r="BX298" s="497">
        <f t="shared" si="39"/>
        <v>0</v>
      </c>
      <c r="BY298" s="497">
        <f t="shared" si="40"/>
        <v>0</v>
      </c>
      <c r="BZ298" s="497">
        <f t="shared" si="41"/>
        <v>0</v>
      </c>
      <c r="CA298" s="497">
        <f t="shared" si="42"/>
        <v>0</v>
      </c>
      <c r="CB298" s="497">
        <f t="shared" si="43"/>
        <v>0</v>
      </c>
      <c r="CC298" s="497">
        <f t="shared" si="44"/>
        <v>0</v>
      </c>
      <c r="CD298" s="497">
        <f t="shared" si="45"/>
        <v>0</v>
      </c>
      <c r="CE298" s="497">
        <f t="shared" si="46"/>
        <v>0</v>
      </c>
      <c r="CF298" s="497">
        <f t="shared" si="47"/>
        <v>0</v>
      </c>
      <c r="CG298" s="497">
        <f t="shared" si="48"/>
        <v>0</v>
      </c>
      <c r="CH298" s="497">
        <f t="shared" si="49"/>
        <v>0</v>
      </c>
      <c r="CI298" s="497">
        <f t="shared" si="50"/>
        <v>0</v>
      </c>
      <c r="CJ298" s="497">
        <f t="shared" si="51"/>
        <v>0</v>
      </c>
      <c r="CK298" s="497">
        <f t="shared" si="52"/>
        <v>0</v>
      </c>
      <c r="CL298" s="497">
        <f t="shared" si="53"/>
        <v>0</v>
      </c>
      <c r="CM298" s="497">
        <f t="shared" si="54"/>
        <v>0</v>
      </c>
      <c r="CN298" s="497">
        <f t="shared" si="55"/>
        <v>0</v>
      </c>
      <c r="CO298" s="497">
        <f t="shared" si="56"/>
        <v>0</v>
      </c>
      <c r="CP298" s="497">
        <f t="shared" si="57"/>
        <v>0</v>
      </c>
      <c r="CQ298" s="497">
        <f t="shared" si="58"/>
        <v>0</v>
      </c>
      <c r="CR298" s="497">
        <f t="shared" si="59"/>
        <v>0</v>
      </c>
    </row>
    <row r="299" spans="1:96" ht="15.75">
      <c r="A299" s="48" t="s">
        <v>1037</v>
      </c>
      <c r="B299" s="446" t="s">
        <v>910</v>
      </c>
      <c r="C299" s="191">
        <v>601061</v>
      </c>
      <c r="D299" s="194"/>
      <c r="E299" s="191"/>
      <c r="F299" s="191"/>
      <c r="G299" s="191"/>
      <c r="H299" s="191"/>
      <c r="I299" s="191"/>
      <c r="J299" s="191"/>
      <c r="K299" s="191"/>
      <c r="L299" s="191"/>
      <c r="M299" s="191">
        <v>612</v>
      </c>
      <c r="N299" s="191">
        <v>601061</v>
      </c>
      <c r="O299" s="191"/>
      <c r="P299" s="191"/>
      <c r="Q299" s="191"/>
      <c r="R299" s="191"/>
      <c r="S299" s="191"/>
      <c r="T299" s="191"/>
      <c r="U299" s="191"/>
      <c r="V299" s="194"/>
      <c r="W299" s="191"/>
      <c r="X299" s="191"/>
      <c r="Y299" s="191"/>
      <c r="Z299" s="191"/>
      <c r="AA299" s="191"/>
      <c r="AB299" s="191"/>
      <c r="AC299" s="387"/>
      <c r="AD299" s="191"/>
      <c r="AE299" s="191"/>
      <c r="AF299" s="416"/>
      <c r="AJ299" s="416" t="s">
        <v>710</v>
      </c>
      <c r="AK299" s="416" t="s">
        <v>910</v>
      </c>
      <c r="AL299" s="486">
        <v>601061</v>
      </c>
      <c r="AM299" s="486"/>
      <c r="AN299" s="486"/>
      <c r="AO299" s="486"/>
      <c r="AP299" s="486"/>
      <c r="AQ299" s="486"/>
      <c r="AR299" s="486"/>
      <c r="AS299" s="486"/>
      <c r="AT299" s="486"/>
      <c r="AU299" s="486"/>
      <c r="AV299" s="486">
        <v>612</v>
      </c>
      <c r="AW299" s="486">
        <v>601061</v>
      </c>
      <c r="AX299" s="486"/>
      <c r="AY299" s="486"/>
      <c r="AZ299" s="486"/>
      <c r="BA299" s="486"/>
      <c r="BB299" s="486"/>
      <c r="BC299" s="486"/>
      <c r="BD299" s="486"/>
      <c r="BE299" s="486"/>
      <c r="BF299" s="486"/>
      <c r="BG299" s="486"/>
      <c r="BH299" s="486"/>
      <c r="BI299" s="486"/>
      <c r="BJ299" s="486"/>
      <c r="BK299" s="486"/>
      <c r="BL299" s="486"/>
      <c r="BM299" s="486"/>
      <c r="BN299" s="447"/>
      <c r="BP299" s="497">
        <f t="shared" si="31"/>
        <v>0</v>
      </c>
      <c r="BQ299" s="497">
        <f t="shared" si="32"/>
        <v>0</v>
      </c>
      <c r="BR299" s="497">
        <f t="shared" si="33"/>
        <v>0</v>
      </c>
      <c r="BS299" s="497">
        <f t="shared" si="34"/>
        <v>0</v>
      </c>
      <c r="BT299" s="497">
        <f t="shared" si="35"/>
        <v>0</v>
      </c>
      <c r="BU299" s="497">
        <f t="shared" si="36"/>
        <v>0</v>
      </c>
      <c r="BV299" s="497">
        <f t="shared" si="37"/>
        <v>0</v>
      </c>
      <c r="BW299" s="497">
        <f t="shared" si="38"/>
        <v>0</v>
      </c>
      <c r="BX299" s="497">
        <f t="shared" si="39"/>
        <v>0</v>
      </c>
      <c r="BY299" s="497">
        <f t="shared" si="40"/>
        <v>0</v>
      </c>
      <c r="BZ299" s="497">
        <f t="shared" si="41"/>
        <v>0</v>
      </c>
      <c r="CA299" s="497">
        <f t="shared" si="42"/>
        <v>0</v>
      </c>
      <c r="CB299" s="497">
        <f t="shared" si="43"/>
        <v>0</v>
      </c>
      <c r="CC299" s="497">
        <f t="shared" si="44"/>
        <v>0</v>
      </c>
      <c r="CD299" s="497">
        <f t="shared" si="45"/>
        <v>0</v>
      </c>
      <c r="CE299" s="497">
        <f t="shared" si="46"/>
        <v>0</v>
      </c>
      <c r="CF299" s="497">
        <f t="shared" si="47"/>
        <v>0</v>
      </c>
      <c r="CG299" s="497">
        <f t="shared" si="48"/>
        <v>0</v>
      </c>
      <c r="CH299" s="497">
        <f t="shared" si="49"/>
        <v>0</v>
      </c>
      <c r="CI299" s="497">
        <f t="shared" si="50"/>
        <v>0</v>
      </c>
      <c r="CJ299" s="497">
        <f t="shared" si="51"/>
        <v>0</v>
      </c>
      <c r="CK299" s="497">
        <f t="shared" si="52"/>
        <v>0</v>
      </c>
      <c r="CL299" s="497">
        <f t="shared" si="53"/>
        <v>0</v>
      </c>
      <c r="CM299" s="497">
        <f t="shared" si="54"/>
        <v>0</v>
      </c>
      <c r="CN299" s="497">
        <f t="shared" si="55"/>
        <v>0</v>
      </c>
      <c r="CO299" s="497">
        <f t="shared" si="56"/>
        <v>0</v>
      </c>
      <c r="CP299" s="497">
        <f t="shared" si="57"/>
        <v>0</v>
      </c>
      <c r="CQ299" s="497">
        <f t="shared" si="58"/>
        <v>0</v>
      </c>
      <c r="CR299" s="497">
        <f t="shared" si="59"/>
        <v>0</v>
      </c>
    </row>
    <row r="300" spans="1:96" ht="15.75">
      <c r="A300" s="48" t="s">
        <v>1038</v>
      </c>
      <c r="B300" s="446" t="s">
        <v>345</v>
      </c>
      <c r="C300" s="191">
        <v>3230346</v>
      </c>
      <c r="D300" s="194">
        <v>3230346</v>
      </c>
      <c r="E300" s="191">
        <v>1240337</v>
      </c>
      <c r="F300" s="191">
        <v>1461059</v>
      </c>
      <c r="G300" s="191">
        <v>528950</v>
      </c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4"/>
      <c r="W300" s="191"/>
      <c r="X300" s="191"/>
      <c r="Y300" s="191"/>
      <c r="Z300" s="191"/>
      <c r="AA300" s="191"/>
      <c r="AB300" s="191"/>
      <c r="AC300" s="387"/>
      <c r="AD300" s="191"/>
      <c r="AE300" s="191"/>
      <c r="AF300" s="416"/>
      <c r="AJ300" s="416" t="s">
        <v>711</v>
      </c>
      <c r="AK300" s="416" t="s">
        <v>345</v>
      </c>
      <c r="AL300" s="486">
        <v>3230488</v>
      </c>
      <c r="AM300" s="486">
        <v>3230488</v>
      </c>
      <c r="AN300" s="486">
        <v>1240337</v>
      </c>
      <c r="AO300" s="486">
        <v>1461059</v>
      </c>
      <c r="AP300" s="486">
        <v>529092</v>
      </c>
      <c r="AQ300" s="486"/>
      <c r="AR300" s="486"/>
      <c r="AS300" s="486"/>
      <c r="AT300" s="486"/>
      <c r="AU300" s="486"/>
      <c r="AV300" s="486"/>
      <c r="AW300" s="486"/>
      <c r="AX300" s="486"/>
      <c r="AY300" s="486"/>
      <c r="AZ300" s="486"/>
      <c r="BA300" s="486"/>
      <c r="BB300" s="486"/>
      <c r="BC300" s="486"/>
      <c r="BD300" s="486"/>
      <c r="BE300" s="486"/>
      <c r="BF300" s="486"/>
      <c r="BG300" s="486"/>
      <c r="BH300" s="486"/>
      <c r="BI300" s="486"/>
      <c r="BJ300" s="486"/>
      <c r="BK300" s="486"/>
      <c r="BL300" s="486"/>
      <c r="BM300" s="486"/>
      <c r="BN300" s="447"/>
      <c r="BP300" s="497">
        <f t="shared" si="31"/>
        <v>-142</v>
      </c>
      <c r="BQ300" s="497">
        <f t="shared" si="32"/>
        <v>-142</v>
      </c>
      <c r="BR300" s="497">
        <f t="shared" si="33"/>
        <v>0</v>
      </c>
      <c r="BS300" s="497">
        <f t="shared" si="34"/>
        <v>0</v>
      </c>
      <c r="BT300" s="497">
        <f t="shared" si="35"/>
        <v>-142</v>
      </c>
      <c r="BU300" s="497">
        <f t="shared" si="36"/>
        <v>0</v>
      </c>
      <c r="BV300" s="497">
        <f t="shared" si="37"/>
        <v>0</v>
      </c>
      <c r="BW300" s="497">
        <f t="shared" si="38"/>
        <v>0</v>
      </c>
      <c r="BX300" s="497">
        <f t="shared" si="39"/>
        <v>0</v>
      </c>
      <c r="BY300" s="497">
        <f t="shared" si="40"/>
        <v>0</v>
      </c>
      <c r="BZ300" s="497">
        <f t="shared" si="41"/>
        <v>0</v>
      </c>
      <c r="CA300" s="497">
        <f t="shared" si="42"/>
        <v>0</v>
      </c>
      <c r="CB300" s="497">
        <f t="shared" si="43"/>
        <v>0</v>
      </c>
      <c r="CC300" s="497">
        <f t="shared" si="44"/>
        <v>0</v>
      </c>
      <c r="CD300" s="497">
        <f t="shared" si="45"/>
        <v>0</v>
      </c>
      <c r="CE300" s="497">
        <f t="shared" si="46"/>
        <v>0</v>
      </c>
      <c r="CF300" s="497">
        <f t="shared" si="47"/>
        <v>0</v>
      </c>
      <c r="CG300" s="497">
        <f t="shared" si="48"/>
        <v>0</v>
      </c>
      <c r="CH300" s="497">
        <f t="shared" si="49"/>
        <v>0</v>
      </c>
      <c r="CI300" s="497">
        <f t="shared" si="50"/>
        <v>0</v>
      </c>
      <c r="CJ300" s="497">
        <f t="shared" si="51"/>
        <v>0</v>
      </c>
      <c r="CK300" s="497">
        <f t="shared" si="52"/>
        <v>0</v>
      </c>
      <c r="CL300" s="497">
        <f t="shared" si="53"/>
        <v>0</v>
      </c>
      <c r="CM300" s="497">
        <f t="shared" si="54"/>
        <v>0</v>
      </c>
      <c r="CN300" s="497">
        <f t="shared" si="55"/>
        <v>0</v>
      </c>
      <c r="CO300" s="497">
        <f t="shared" si="56"/>
        <v>0</v>
      </c>
      <c r="CP300" s="497">
        <f t="shared" si="57"/>
        <v>0</v>
      </c>
      <c r="CQ300" s="497">
        <f t="shared" si="58"/>
        <v>0</v>
      </c>
      <c r="CR300" s="497">
        <f t="shared" si="59"/>
        <v>0</v>
      </c>
    </row>
    <row r="301" spans="1:96" ht="15.75">
      <c r="A301" s="48" t="s">
        <v>711</v>
      </c>
      <c r="B301" s="446" t="s">
        <v>911</v>
      </c>
      <c r="C301" s="191">
        <v>1285730</v>
      </c>
      <c r="D301" s="194">
        <v>1285730</v>
      </c>
      <c r="E301" s="191">
        <v>1285730</v>
      </c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4"/>
      <c r="W301" s="191"/>
      <c r="X301" s="191"/>
      <c r="Y301" s="191"/>
      <c r="Z301" s="191"/>
      <c r="AA301" s="191"/>
      <c r="AB301" s="191"/>
      <c r="AC301" s="387"/>
      <c r="AD301" s="191"/>
      <c r="AE301" s="191"/>
      <c r="AF301" s="416"/>
      <c r="AJ301" s="416" t="s">
        <v>712</v>
      </c>
      <c r="AK301" s="416" t="s">
        <v>911</v>
      </c>
      <c r="AL301" s="486">
        <v>1237240</v>
      </c>
      <c r="AM301" s="486">
        <v>1237240</v>
      </c>
      <c r="AN301" s="486">
        <v>1237240</v>
      </c>
      <c r="AO301" s="486"/>
      <c r="AP301" s="486"/>
      <c r="AQ301" s="486"/>
      <c r="AR301" s="486"/>
      <c r="AS301" s="486"/>
      <c r="AT301" s="486"/>
      <c r="AU301" s="486"/>
      <c r="AV301" s="486"/>
      <c r="AW301" s="486"/>
      <c r="AX301" s="486"/>
      <c r="AY301" s="486"/>
      <c r="AZ301" s="486"/>
      <c r="BA301" s="486"/>
      <c r="BB301" s="486"/>
      <c r="BC301" s="486"/>
      <c r="BD301" s="486"/>
      <c r="BE301" s="486"/>
      <c r="BF301" s="486"/>
      <c r="BG301" s="486"/>
      <c r="BH301" s="486"/>
      <c r="BI301" s="486"/>
      <c r="BJ301" s="486"/>
      <c r="BK301" s="486"/>
      <c r="BL301" s="486"/>
      <c r="BM301" s="486"/>
      <c r="BN301" s="447"/>
      <c r="BP301" s="497">
        <f t="shared" si="31"/>
        <v>48490</v>
      </c>
      <c r="BQ301" s="497">
        <f t="shared" si="32"/>
        <v>48490</v>
      </c>
      <c r="BR301" s="497">
        <f t="shared" si="33"/>
        <v>48490</v>
      </c>
      <c r="BS301" s="497">
        <f t="shared" si="34"/>
        <v>0</v>
      </c>
      <c r="BT301" s="497">
        <f t="shared" si="35"/>
        <v>0</v>
      </c>
      <c r="BU301" s="497">
        <f t="shared" si="36"/>
        <v>0</v>
      </c>
      <c r="BV301" s="497">
        <f t="shared" si="37"/>
        <v>0</v>
      </c>
      <c r="BW301" s="497">
        <f t="shared" si="38"/>
        <v>0</v>
      </c>
      <c r="BX301" s="497">
        <f t="shared" si="39"/>
        <v>0</v>
      </c>
      <c r="BY301" s="497">
        <f t="shared" si="40"/>
        <v>0</v>
      </c>
      <c r="BZ301" s="497">
        <f t="shared" si="41"/>
        <v>0</v>
      </c>
      <c r="CA301" s="497">
        <f t="shared" si="42"/>
        <v>0</v>
      </c>
      <c r="CB301" s="497">
        <f t="shared" si="43"/>
        <v>0</v>
      </c>
      <c r="CC301" s="497">
        <f t="shared" si="44"/>
        <v>0</v>
      </c>
      <c r="CD301" s="497">
        <f t="shared" si="45"/>
        <v>0</v>
      </c>
      <c r="CE301" s="497">
        <f t="shared" si="46"/>
        <v>0</v>
      </c>
      <c r="CF301" s="497">
        <f t="shared" si="47"/>
        <v>0</v>
      </c>
      <c r="CG301" s="497">
        <f t="shared" si="48"/>
        <v>0</v>
      </c>
      <c r="CH301" s="497">
        <f t="shared" si="49"/>
        <v>0</v>
      </c>
      <c r="CI301" s="497">
        <f t="shared" si="50"/>
        <v>0</v>
      </c>
      <c r="CJ301" s="497">
        <f t="shared" si="51"/>
        <v>0</v>
      </c>
      <c r="CK301" s="497">
        <f t="shared" si="52"/>
        <v>0</v>
      </c>
      <c r="CL301" s="497">
        <f t="shared" si="53"/>
        <v>0</v>
      </c>
      <c r="CM301" s="497">
        <f t="shared" si="54"/>
        <v>0</v>
      </c>
      <c r="CN301" s="497">
        <f t="shared" si="55"/>
        <v>0</v>
      </c>
      <c r="CO301" s="497">
        <f t="shared" si="56"/>
        <v>0</v>
      </c>
      <c r="CP301" s="497">
        <f t="shared" si="57"/>
        <v>0</v>
      </c>
      <c r="CQ301" s="497">
        <f t="shared" si="58"/>
        <v>0</v>
      </c>
      <c r="CR301" s="497">
        <f t="shared" si="59"/>
        <v>0</v>
      </c>
    </row>
    <row r="302" spans="1:96" ht="15.75">
      <c r="A302" s="48" t="s">
        <v>712</v>
      </c>
      <c r="B302" s="446" t="s">
        <v>912</v>
      </c>
      <c r="C302" s="191">
        <v>1169255</v>
      </c>
      <c r="D302" s="194">
        <v>1169255</v>
      </c>
      <c r="E302" s="191">
        <v>1169255</v>
      </c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4"/>
      <c r="W302" s="191"/>
      <c r="X302" s="191"/>
      <c r="Y302" s="191"/>
      <c r="Z302" s="191"/>
      <c r="AA302" s="191"/>
      <c r="AB302" s="191"/>
      <c r="AC302" s="387"/>
      <c r="AD302" s="191"/>
      <c r="AE302" s="191"/>
      <c r="AF302" s="416"/>
      <c r="AJ302" s="416" t="s">
        <v>713</v>
      </c>
      <c r="AK302" s="416" t="s">
        <v>912</v>
      </c>
      <c r="AL302" s="486">
        <v>939326</v>
      </c>
      <c r="AM302" s="486">
        <v>939326</v>
      </c>
      <c r="AN302" s="486">
        <v>939326</v>
      </c>
      <c r="AO302" s="486"/>
      <c r="AP302" s="486"/>
      <c r="AQ302" s="486"/>
      <c r="AR302" s="486"/>
      <c r="AS302" s="486"/>
      <c r="AT302" s="486"/>
      <c r="AU302" s="486"/>
      <c r="AV302" s="486"/>
      <c r="AW302" s="486"/>
      <c r="AX302" s="486"/>
      <c r="AY302" s="486"/>
      <c r="AZ302" s="486"/>
      <c r="BA302" s="486"/>
      <c r="BB302" s="486"/>
      <c r="BC302" s="486"/>
      <c r="BD302" s="486"/>
      <c r="BE302" s="486"/>
      <c r="BF302" s="486"/>
      <c r="BG302" s="486"/>
      <c r="BH302" s="486"/>
      <c r="BI302" s="486"/>
      <c r="BJ302" s="486"/>
      <c r="BK302" s="486"/>
      <c r="BL302" s="486"/>
      <c r="BM302" s="486"/>
      <c r="BN302" s="447"/>
      <c r="BP302" s="497">
        <f t="shared" si="31"/>
        <v>229929</v>
      </c>
      <c r="BQ302" s="497">
        <f t="shared" si="32"/>
        <v>229929</v>
      </c>
      <c r="BR302" s="497">
        <f t="shared" si="33"/>
        <v>229929</v>
      </c>
      <c r="BS302" s="497">
        <f t="shared" si="34"/>
        <v>0</v>
      </c>
      <c r="BT302" s="497">
        <f t="shared" si="35"/>
        <v>0</v>
      </c>
      <c r="BU302" s="497">
        <f t="shared" si="36"/>
        <v>0</v>
      </c>
      <c r="BV302" s="497">
        <f t="shared" si="37"/>
        <v>0</v>
      </c>
      <c r="BW302" s="497">
        <f t="shared" si="38"/>
        <v>0</v>
      </c>
      <c r="BX302" s="497">
        <f t="shared" si="39"/>
        <v>0</v>
      </c>
      <c r="BY302" s="497">
        <f t="shared" si="40"/>
        <v>0</v>
      </c>
      <c r="BZ302" s="497">
        <f t="shared" si="41"/>
        <v>0</v>
      </c>
      <c r="CA302" s="497">
        <f t="shared" si="42"/>
        <v>0</v>
      </c>
      <c r="CB302" s="497">
        <f t="shared" si="43"/>
        <v>0</v>
      </c>
      <c r="CC302" s="497">
        <f t="shared" si="44"/>
        <v>0</v>
      </c>
      <c r="CD302" s="497">
        <f t="shared" si="45"/>
        <v>0</v>
      </c>
      <c r="CE302" s="497">
        <f t="shared" si="46"/>
        <v>0</v>
      </c>
      <c r="CF302" s="497">
        <f t="shared" si="47"/>
        <v>0</v>
      </c>
      <c r="CG302" s="497">
        <f t="shared" si="48"/>
        <v>0</v>
      </c>
      <c r="CH302" s="497">
        <f t="shared" si="49"/>
        <v>0</v>
      </c>
      <c r="CI302" s="497">
        <f t="shared" si="50"/>
        <v>0</v>
      </c>
      <c r="CJ302" s="497">
        <f t="shared" si="51"/>
        <v>0</v>
      </c>
      <c r="CK302" s="497">
        <f t="shared" si="52"/>
        <v>0</v>
      </c>
      <c r="CL302" s="497">
        <f t="shared" si="53"/>
        <v>0</v>
      </c>
      <c r="CM302" s="497">
        <f t="shared" si="54"/>
        <v>0</v>
      </c>
      <c r="CN302" s="497">
        <f t="shared" si="55"/>
        <v>0</v>
      </c>
      <c r="CO302" s="497">
        <f t="shared" si="56"/>
        <v>0</v>
      </c>
      <c r="CP302" s="497">
        <f t="shared" si="57"/>
        <v>0</v>
      </c>
      <c r="CQ302" s="497">
        <f t="shared" si="58"/>
        <v>0</v>
      </c>
      <c r="CR302" s="497">
        <f t="shared" si="59"/>
        <v>0</v>
      </c>
    </row>
    <row r="303" spans="1:96" ht="15.75">
      <c r="A303" s="48" t="s">
        <v>713</v>
      </c>
      <c r="B303" s="446" t="s">
        <v>346</v>
      </c>
      <c r="C303" s="191">
        <v>4109762</v>
      </c>
      <c r="D303" s="194"/>
      <c r="E303" s="191"/>
      <c r="F303" s="191"/>
      <c r="G303" s="191"/>
      <c r="H303" s="191"/>
      <c r="I303" s="191"/>
      <c r="J303" s="191"/>
      <c r="K303" s="417">
        <v>2</v>
      </c>
      <c r="L303" s="191">
        <v>4109762</v>
      </c>
      <c r="M303" s="191"/>
      <c r="N303" s="191"/>
      <c r="O303" s="191"/>
      <c r="P303" s="191"/>
      <c r="Q303" s="191"/>
      <c r="R303" s="191"/>
      <c r="S303" s="191"/>
      <c r="T303" s="191"/>
      <c r="U303" s="191"/>
      <c r="V303" s="194"/>
      <c r="W303" s="191"/>
      <c r="X303" s="191"/>
      <c r="Y303" s="191"/>
      <c r="Z303" s="191"/>
      <c r="AA303" s="191"/>
      <c r="AB303" s="191"/>
      <c r="AC303" s="387"/>
      <c r="AD303" s="191"/>
      <c r="AE303" s="191"/>
      <c r="AF303" s="416"/>
      <c r="AJ303" s="416" t="s">
        <v>714</v>
      </c>
      <c r="AK303" s="416" t="s">
        <v>346</v>
      </c>
      <c r="AL303" s="486">
        <v>3743279</v>
      </c>
      <c r="AM303" s="486"/>
      <c r="AN303" s="486"/>
      <c r="AO303" s="486"/>
      <c r="AP303" s="486"/>
      <c r="AQ303" s="486"/>
      <c r="AR303" s="486"/>
      <c r="AS303" s="486"/>
      <c r="AT303" s="486">
        <v>2</v>
      </c>
      <c r="AU303" s="486">
        <v>3743279</v>
      </c>
      <c r="AV303" s="486"/>
      <c r="AW303" s="486"/>
      <c r="AX303" s="486"/>
      <c r="AY303" s="486"/>
      <c r="AZ303" s="486"/>
      <c r="BA303" s="486"/>
      <c r="BB303" s="486"/>
      <c r="BC303" s="486"/>
      <c r="BD303" s="486"/>
      <c r="BE303" s="486"/>
      <c r="BF303" s="486"/>
      <c r="BG303" s="486"/>
      <c r="BH303" s="486"/>
      <c r="BI303" s="486"/>
      <c r="BJ303" s="486"/>
      <c r="BK303" s="486"/>
      <c r="BL303" s="486"/>
      <c r="BM303" s="486"/>
      <c r="BN303" s="447"/>
      <c r="BP303" s="497">
        <f t="shared" si="31"/>
        <v>366483</v>
      </c>
      <c r="BQ303" s="497">
        <f t="shared" si="32"/>
        <v>0</v>
      </c>
      <c r="BR303" s="497">
        <f t="shared" si="33"/>
        <v>0</v>
      </c>
      <c r="BS303" s="497">
        <f t="shared" si="34"/>
        <v>0</v>
      </c>
      <c r="BT303" s="497">
        <f t="shared" si="35"/>
        <v>0</v>
      </c>
      <c r="BU303" s="497">
        <f t="shared" si="36"/>
        <v>0</v>
      </c>
      <c r="BV303" s="497">
        <f t="shared" si="37"/>
        <v>0</v>
      </c>
      <c r="BW303" s="497">
        <f t="shared" si="38"/>
        <v>0</v>
      </c>
      <c r="BX303" s="497">
        <f t="shared" si="39"/>
        <v>0</v>
      </c>
      <c r="BY303" s="497">
        <f t="shared" si="40"/>
        <v>366483</v>
      </c>
      <c r="BZ303" s="497">
        <f t="shared" si="41"/>
        <v>0</v>
      </c>
      <c r="CA303" s="497">
        <f t="shared" si="42"/>
        <v>0</v>
      </c>
      <c r="CB303" s="497">
        <f t="shared" si="43"/>
        <v>0</v>
      </c>
      <c r="CC303" s="497">
        <f t="shared" si="44"/>
        <v>0</v>
      </c>
      <c r="CD303" s="497">
        <f t="shared" si="45"/>
        <v>0</v>
      </c>
      <c r="CE303" s="497">
        <f t="shared" si="46"/>
        <v>0</v>
      </c>
      <c r="CF303" s="497">
        <f t="shared" si="47"/>
        <v>0</v>
      </c>
      <c r="CG303" s="497">
        <f t="shared" si="48"/>
        <v>0</v>
      </c>
      <c r="CH303" s="497">
        <f t="shared" si="49"/>
        <v>0</v>
      </c>
      <c r="CI303" s="497">
        <f t="shared" si="50"/>
        <v>0</v>
      </c>
      <c r="CJ303" s="497">
        <f t="shared" si="51"/>
        <v>0</v>
      </c>
      <c r="CK303" s="497">
        <f t="shared" si="52"/>
        <v>0</v>
      </c>
      <c r="CL303" s="497">
        <f t="shared" si="53"/>
        <v>0</v>
      </c>
      <c r="CM303" s="497">
        <f t="shared" si="54"/>
        <v>0</v>
      </c>
      <c r="CN303" s="497">
        <f t="shared" si="55"/>
        <v>0</v>
      </c>
      <c r="CO303" s="497">
        <f t="shared" si="56"/>
        <v>0</v>
      </c>
      <c r="CP303" s="497">
        <f t="shared" si="57"/>
        <v>0</v>
      </c>
      <c r="CQ303" s="497">
        <f t="shared" si="58"/>
        <v>0</v>
      </c>
      <c r="CR303" s="497">
        <f t="shared" si="59"/>
        <v>0</v>
      </c>
    </row>
    <row r="304" spans="1:96" ht="15.75">
      <c r="A304" s="48" t="s">
        <v>714</v>
      </c>
      <c r="B304" s="446" t="s">
        <v>347</v>
      </c>
      <c r="C304" s="191">
        <v>1800000</v>
      </c>
      <c r="D304" s="194"/>
      <c r="E304" s="191"/>
      <c r="F304" s="191"/>
      <c r="G304" s="191"/>
      <c r="H304" s="191"/>
      <c r="I304" s="191"/>
      <c r="J304" s="191"/>
      <c r="K304" s="417">
        <v>1</v>
      </c>
      <c r="L304" s="191">
        <v>1800000</v>
      </c>
      <c r="M304" s="191"/>
      <c r="N304" s="191"/>
      <c r="O304" s="191"/>
      <c r="P304" s="191"/>
      <c r="Q304" s="191"/>
      <c r="R304" s="191"/>
      <c r="S304" s="191"/>
      <c r="T304" s="191"/>
      <c r="U304" s="191"/>
      <c r="V304" s="194"/>
      <c r="W304" s="191"/>
      <c r="X304" s="191"/>
      <c r="Y304" s="191"/>
      <c r="Z304" s="191"/>
      <c r="AA304" s="191"/>
      <c r="AB304" s="191"/>
      <c r="AC304" s="387"/>
      <c r="AD304" s="191"/>
      <c r="AE304" s="191"/>
      <c r="AF304" s="416"/>
      <c r="AJ304" s="416" t="s">
        <v>715</v>
      </c>
      <c r="AK304" s="416" t="s">
        <v>347</v>
      </c>
      <c r="AL304" s="486">
        <v>1754006</v>
      </c>
      <c r="AM304" s="486"/>
      <c r="AN304" s="486"/>
      <c r="AO304" s="486"/>
      <c r="AP304" s="486"/>
      <c r="AQ304" s="486"/>
      <c r="AR304" s="486"/>
      <c r="AS304" s="486"/>
      <c r="AT304" s="486">
        <v>1</v>
      </c>
      <c r="AU304" s="486">
        <v>1754006</v>
      </c>
      <c r="AV304" s="486"/>
      <c r="AW304" s="486"/>
      <c r="AX304" s="486"/>
      <c r="AY304" s="486"/>
      <c r="AZ304" s="486"/>
      <c r="BA304" s="486"/>
      <c r="BB304" s="486"/>
      <c r="BC304" s="486"/>
      <c r="BD304" s="486"/>
      <c r="BE304" s="486"/>
      <c r="BF304" s="486"/>
      <c r="BG304" s="486"/>
      <c r="BH304" s="486"/>
      <c r="BI304" s="486"/>
      <c r="BJ304" s="486"/>
      <c r="BK304" s="486"/>
      <c r="BL304" s="486"/>
      <c r="BM304" s="486"/>
      <c r="BN304" s="447"/>
      <c r="BP304" s="497">
        <f t="shared" si="31"/>
        <v>45994</v>
      </c>
      <c r="BQ304" s="497">
        <f t="shared" si="32"/>
        <v>0</v>
      </c>
      <c r="BR304" s="497">
        <f t="shared" si="33"/>
        <v>0</v>
      </c>
      <c r="BS304" s="497">
        <f t="shared" si="34"/>
        <v>0</v>
      </c>
      <c r="BT304" s="497">
        <f t="shared" si="35"/>
        <v>0</v>
      </c>
      <c r="BU304" s="497">
        <f t="shared" si="36"/>
        <v>0</v>
      </c>
      <c r="BV304" s="497">
        <f t="shared" si="37"/>
        <v>0</v>
      </c>
      <c r="BW304" s="497">
        <f t="shared" si="38"/>
        <v>0</v>
      </c>
      <c r="BX304" s="497">
        <f t="shared" si="39"/>
        <v>0</v>
      </c>
      <c r="BY304" s="497">
        <f t="shared" si="40"/>
        <v>45994</v>
      </c>
      <c r="BZ304" s="497">
        <f t="shared" si="41"/>
        <v>0</v>
      </c>
      <c r="CA304" s="497">
        <f t="shared" si="42"/>
        <v>0</v>
      </c>
      <c r="CB304" s="497">
        <f t="shared" si="43"/>
        <v>0</v>
      </c>
      <c r="CC304" s="497">
        <f t="shared" si="44"/>
        <v>0</v>
      </c>
      <c r="CD304" s="497">
        <f t="shared" si="45"/>
        <v>0</v>
      </c>
      <c r="CE304" s="497">
        <f t="shared" si="46"/>
        <v>0</v>
      </c>
      <c r="CF304" s="497">
        <f t="shared" si="47"/>
        <v>0</v>
      </c>
      <c r="CG304" s="497">
        <f t="shared" si="48"/>
        <v>0</v>
      </c>
      <c r="CH304" s="497">
        <f t="shared" si="49"/>
        <v>0</v>
      </c>
      <c r="CI304" s="497">
        <f t="shared" si="50"/>
        <v>0</v>
      </c>
      <c r="CJ304" s="497">
        <f t="shared" si="51"/>
        <v>0</v>
      </c>
      <c r="CK304" s="497">
        <f t="shared" si="52"/>
        <v>0</v>
      </c>
      <c r="CL304" s="497">
        <f t="shared" si="53"/>
        <v>0</v>
      </c>
      <c r="CM304" s="497">
        <f t="shared" si="54"/>
        <v>0</v>
      </c>
      <c r="CN304" s="497">
        <f t="shared" si="55"/>
        <v>0</v>
      </c>
      <c r="CO304" s="497">
        <f t="shared" si="56"/>
        <v>0</v>
      </c>
      <c r="CP304" s="497">
        <f t="shared" si="57"/>
        <v>0</v>
      </c>
      <c r="CQ304" s="497">
        <f t="shared" si="58"/>
        <v>0</v>
      </c>
      <c r="CR304" s="497">
        <f t="shared" si="59"/>
        <v>0</v>
      </c>
    </row>
    <row r="305" spans="1:96" ht="15.75">
      <c r="A305" s="48" t="s">
        <v>715</v>
      </c>
      <c r="B305" s="446" t="s">
        <v>913</v>
      </c>
      <c r="C305" s="191">
        <v>5936</v>
      </c>
      <c r="D305" s="194">
        <v>0</v>
      </c>
      <c r="E305" s="191"/>
      <c r="F305" s="191"/>
      <c r="G305" s="191"/>
      <c r="H305" s="191"/>
      <c r="I305" s="191">
        <v>0</v>
      </c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4"/>
      <c r="W305" s="191"/>
      <c r="X305" s="191"/>
      <c r="Y305" s="191"/>
      <c r="Z305" s="191"/>
      <c r="AA305" s="191"/>
      <c r="AB305" s="191"/>
      <c r="AC305" s="387">
        <v>5936</v>
      </c>
      <c r="AD305" s="191">
        <v>5936</v>
      </c>
      <c r="AE305" s="191"/>
      <c r="AF305" s="416"/>
      <c r="AJ305" s="416" t="s">
        <v>716</v>
      </c>
      <c r="AK305" s="416" t="s">
        <v>913</v>
      </c>
      <c r="AL305" s="486">
        <v>11872</v>
      </c>
      <c r="AM305" s="486"/>
      <c r="AN305" s="486"/>
      <c r="AO305" s="486"/>
      <c r="AP305" s="486"/>
      <c r="AQ305" s="486"/>
      <c r="AR305" s="486">
        <v>0</v>
      </c>
      <c r="AS305" s="486"/>
      <c r="AT305" s="486"/>
      <c r="AU305" s="486"/>
      <c r="AV305" s="486"/>
      <c r="AW305" s="486"/>
      <c r="AX305" s="486"/>
      <c r="AY305" s="486"/>
      <c r="AZ305" s="486"/>
      <c r="BA305" s="486"/>
      <c r="BB305" s="486"/>
      <c r="BC305" s="486"/>
      <c r="BD305" s="486"/>
      <c r="BE305" s="486"/>
      <c r="BF305" s="486"/>
      <c r="BG305" s="486"/>
      <c r="BH305" s="486"/>
      <c r="BI305" s="486"/>
      <c r="BJ305" s="486"/>
      <c r="BK305" s="486"/>
      <c r="BL305" s="486">
        <v>5936</v>
      </c>
      <c r="BM305" s="486">
        <v>5936</v>
      </c>
      <c r="BN305" s="447"/>
      <c r="BP305" s="497">
        <f t="shared" si="31"/>
        <v>-5936</v>
      </c>
      <c r="BQ305" s="497">
        <f t="shared" si="32"/>
        <v>0</v>
      </c>
      <c r="BR305" s="497">
        <f t="shared" si="33"/>
        <v>0</v>
      </c>
      <c r="BS305" s="497">
        <f t="shared" si="34"/>
        <v>0</v>
      </c>
      <c r="BT305" s="497">
        <f t="shared" si="35"/>
        <v>0</v>
      </c>
      <c r="BU305" s="497">
        <f t="shared" si="36"/>
        <v>0</v>
      </c>
      <c r="BV305" s="497">
        <f t="shared" si="37"/>
        <v>0</v>
      </c>
      <c r="BW305" s="497">
        <f t="shared" si="38"/>
        <v>0</v>
      </c>
      <c r="BX305" s="497">
        <f t="shared" si="39"/>
        <v>0</v>
      </c>
      <c r="BY305" s="497">
        <f t="shared" si="40"/>
        <v>0</v>
      </c>
      <c r="BZ305" s="497">
        <f t="shared" si="41"/>
        <v>0</v>
      </c>
      <c r="CA305" s="497">
        <f t="shared" si="42"/>
        <v>0</v>
      </c>
      <c r="CB305" s="497">
        <f t="shared" si="43"/>
        <v>0</v>
      </c>
      <c r="CC305" s="497">
        <f t="shared" si="44"/>
        <v>0</v>
      </c>
      <c r="CD305" s="497">
        <f t="shared" si="45"/>
        <v>0</v>
      </c>
      <c r="CE305" s="497">
        <f t="shared" si="46"/>
        <v>0</v>
      </c>
      <c r="CF305" s="497">
        <f t="shared" si="47"/>
        <v>0</v>
      </c>
      <c r="CG305" s="497">
        <f t="shared" si="48"/>
        <v>0</v>
      </c>
      <c r="CH305" s="497">
        <f t="shared" si="49"/>
        <v>0</v>
      </c>
      <c r="CI305" s="497">
        <f t="shared" si="50"/>
        <v>0</v>
      </c>
      <c r="CJ305" s="497">
        <f t="shared" si="51"/>
        <v>0</v>
      </c>
      <c r="CK305" s="497">
        <f t="shared" si="52"/>
        <v>0</v>
      </c>
      <c r="CL305" s="497">
        <f t="shared" si="53"/>
        <v>0</v>
      </c>
      <c r="CM305" s="497">
        <f t="shared" si="54"/>
        <v>0</v>
      </c>
      <c r="CN305" s="497">
        <f t="shared" si="55"/>
        <v>0</v>
      </c>
      <c r="CO305" s="497">
        <f t="shared" si="56"/>
        <v>0</v>
      </c>
      <c r="CP305" s="497">
        <f t="shared" si="57"/>
        <v>0</v>
      </c>
      <c r="CQ305" s="497">
        <f t="shared" si="58"/>
        <v>0</v>
      </c>
      <c r="CR305" s="497">
        <f t="shared" si="59"/>
        <v>0</v>
      </c>
    </row>
    <row r="306" spans="1:96" ht="15.75">
      <c r="A306" s="48" t="s">
        <v>716</v>
      </c>
      <c r="B306" s="446" t="s">
        <v>914</v>
      </c>
      <c r="C306" s="191">
        <v>1140592</v>
      </c>
      <c r="D306" s="194">
        <v>1140592</v>
      </c>
      <c r="E306" s="191">
        <v>1140592</v>
      </c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4"/>
      <c r="W306" s="191"/>
      <c r="X306" s="191"/>
      <c r="Y306" s="191"/>
      <c r="Z306" s="191"/>
      <c r="AA306" s="191"/>
      <c r="AB306" s="191"/>
      <c r="AC306" s="387"/>
      <c r="AD306" s="191"/>
      <c r="AE306" s="191"/>
      <c r="AF306" s="416"/>
      <c r="AJ306" s="416" t="s">
        <v>717</v>
      </c>
      <c r="AK306" s="416" t="s">
        <v>914</v>
      </c>
      <c r="AL306" s="486">
        <v>796519</v>
      </c>
      <c r="AM306" s="486">
        <v>796519</v>
      </c>
      <c r="AN306" s="486">
        <v>796519</v>
      </c>
      <c r="AO306" s="486"/>
      <c r="AP306" s="486"/>
      <c r="AQ306" s="486"/>
      <c r="AR306" s="486"/>
      <c r="AS306" s="486"/>
      <c r="AT306" s="486"/>
      <c r="AU306" s="486"/>
      <c r="AV306" s="486"/>
      <c r="AW306" s="486"/>
      <c r="AX306" s="486"/>
      <c r="AY306" s="486"/>
      <c r="AZ306" s="486"/>
      <c r="BA306" s="486"/>
      <c r="BB306" s="486"/>
      <c r="BC306" s="486"/>
      <c r="BD306" s="486"/>
      <c r="BE306" s="486"/>
      <c r="BF306" s="486"/>
      <c r="BG306" s="486"/>
      <c r="BH306" s="486"/>
      <c r="BI306" s="486"/>
      <c r="BJ306" s="486"/>
      <c r="BK306" s="486"/>
      <c r="BL306" s="486"/>
      <c r="BM306" s="486"/>
      <c r="BN306" s="447"/>
      <c r="BP306" s="497">
        <f t="shared" si="31"/>
        <v>344073</v>
      </c>
      <c r="BQ306" s="497">
        <f t="shared" si="32"/>
        <v>344073</v>
      </c>
      <c r="BR306" s="497">
        <f t="shared" si="33"/>
        <v>344073</v>
      </c>
      <c r="BS306" s="497">
        <f t="shared" si="34"/>
        <v>0</v>
      </c>
      <c r="BT306" s="497">
        <f t="shared" si="35"/>
        <v>0</v>
      </c>
      <c r="BU306" s="497">
        <f t="shared" si="36"/>
        <v>0</v>
      </c>
      <c r="BV306" s="497">
        <f t="shared" si="37"/>
        <v>0</v>
      </c>
      <c r="BW306" s="497">
        <f t="shared" si="38"/>
        <v>0</v>
      </c>
      <c r="BX306" s="497">
        <f t="shared" si="39"/>
        <v>0</v>
      </c>
      <c r="BY306" s="497">
        <f t="shared" si="40"/>
        <v>0</v>
      </c>
      <c r="BZ306" s="497">
        <f t="shared" si="41"/>
        <v>0</v>
      </c>
      <c r="CA306" s="497">
        <f t="shared" si="42"/>
        <v>0</v>
      </c>
      <c r="CB306" s="497">
        <f t="shared" si="43"/>
        <v>0</v>
      </c>
      <c r="CC306" s="497">
        <f t="shared" si="44"/>
        <v>0</v>
      </c>
      <c r="CD306" s="497">
        <f t="shared" si="45"/>
        <v>0</v>
      </c>
      <c r="CE306" s="497">
        <f t="shared" si="46"/>
        <v>0</v>
      </c>
      <c r="CF306" s="497">
        <f t="shared" si="47"/>
        <v>0</v>
      </c>
      <c r="CG306" s="497">
        <f t="shared" si="48"/>
        <v>0</v>
      </c>
      <c r="CH306" s="497">
        <f t="shared" si="49"/>
        <v>0</v>
      </c>
      <c r="CI306" s="497">
        <f t="shared" si="50"/>
        <v>0</v>
      </c>
      <c r="CJ306" s="497">
        <f t="shared" si="51"/>
        <v>0</v>
      </c>
      <c r="CK306" s="497">
        <f t="shared" si="52"/>
        <v>0</v>
      </c>
      <c r="CL306" s="497">
        <f t="shared" si="53"/>
        <v>0</v>
      </c>
      <c r="CM306" s="497">
        <f t="shared" si="54"/>
        <v>0</v>
      </c>
      <c r="CN306" s="497">
        <f t="shared" si="55"/>
        <v>0</v>
      </c>
      <c r="CO306" s="497">
        <f t="shared" si="56"/>
        <v>0</v>
      </c>
      <c r="CP306" s="497">
        <f t="shared" si="57"/>
        <v>0</v>
      </c>
      <c r="CQ306" s="497">
        <f t="shared" si="58"/>
        <v>0</v>
      </c>
      <c r="CR306" s="497">
        <f t="shared" si="59"/>
        <v>0</v>
      </c>
    </row>
    <row r="307" spans="1:96" ht="15.75">
      <c r="A307" s="48" t="s">
        <v>717</v>
      </c>
      <c r="B307" s="446" t="s">
        <v>915</v>
      </c>
      <c r="C307" s="191">
        <v>3035464</v>
      </c>
      <c r="D307" s="194">
        <v>3035464</v>
      </c>
      <c r="E307" s="191"/>
      <c r="F307" s="191"/>
      <c r="G307" s="191"/>
      <c r="H307" s="191">
        <v>3035464</v>
      </c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4"/>
      <c r="W307" s="191"/>
      <c r="X307" s="191"/>
      <c r="Y307" s="191"/>
      <c r="Z307" s="191"/>
      <c r="AA307" s="191"/>
      <c r="AB307" s="191"/>
      <c r="AC307" s="387"/>
      <c r="AD307" s="191"/>
      <c r="AE307" s="191"/>
      <c r="AF307" s="416"/>
      <c r="AJ307" s="416" t="s">
        <v>718</v>
      </c>
      <c r="AK307" s="416" t="s">
        <v>915</v>
      </c>
      <c r="AL307" s="486">
        <v>3035464</v>
      </c>
      <c r="AM307" s="486">
        <v>3035464</v>
      </c>
      <c r="AN307" s="486"/>
      <c r="AO307" s="486"/>
      <c r="AP307" s="486"/>
      <c r="AQ307" s="486">
        <v>3035464</v>
      </c>
      <c r="AR307" s="486"/>
      <c r="AS307" s="486"/>
      <c r="AT307" s="486"/>
      <c r="AU307" s="486"/>
      <c r="AV307" s="486"/>
      <c r="AW307" s="486"/>
      <c r="AX307" s="486"/>
      <c r="AY307" s="486"/>
      <c r="AZ307" s="486"/>
      <c r="BA307" s="486"/>
      <c r="BB307" s="486"/>
      <c r="BC307" s="486"/>
      <c r="BD307" s="486"/>
      <c r="BE307" s="486"/>
      <c r="BF307" s="486"/>
      <c r="BG307" s="486"/>
      <c r="BH307" s="486"/>
      <c r="BI307" s="486"/>
      <c r="BJ307" s="486"/>
      <c r="BK307" s="486"/>
      <c r="BL307" s="486"/>
      <c r="BM307" s="486"/>
      <c r="BN307" s="447"/>
      <c r="BP307" s="497">
        <f t="shared" si="31"/>
        <v>0</v>
      </c>
      <c r="BQ307" s="497">
        <f t="shared" si="32"/>
        <v>0</v>
      </c>
      <c r="BR307" s="497">
        <f t="shared" si="33"/>
        <v>0</v>
      </c>
      <c r="BS307" s="497">
        <f t="shared" si="34"/>
        <v>0</v>
      </c>
      <c r="BT307" s="497">
        <f t="shared" si="35"/>
        <v>0</v>
      </c>
      <c r="BU307" s="497">
        <f t="shared" si="36"/>
        <v>0</v>
      </c>
      <c r="BV307" s="497">
        <f t="shared" si="37"/>
        <v>0</v>
      </c>
      <c r="BW307" s="497">
        <f t="shared" si="38"/>
        <v>0</v>
      </c>
      <c r="BX307" s="497">
        <f t="shared" si="39"/>
        <v>0</v>
      </c>
      <c r="BY307" s="497">
        <f t="shared" si="40"/>
        <v>0</v>
      </c>
      <c r="BZ307" s="497">
        <f t="shared" si="41"/>
        <v>0</v>
      </c>
      <c r="CA307" s="497">
        <f t="shared" si="42"/>
        <v>0</v>
      </c>
      <c r="CB307" s="497">
        <f t="shared" si="43"/>
        <v>0</v>
      </c>
      <c r="CC307" s="497">
        <f t="shared" si="44"/>
        <v>0</v>
      </c>
      <c r="CD307" s="497">
        <f t="shared" si="45"/>
        <v>0</v>
      </c>
      <c r="CE307" s="497">
        <f t="shared" si="46"/>
        <v>0</v>
      </c>
      <c r="CF307" s="497">
        <f t="shared" si="47"/>
        <v>0</v>
      </c>
      <c r="CG307" s="497">
        <f t="shared" si="48"/>
        <v>0</v>
      </c>
      <c r="CH307" s="497">
        <f t="shared" si="49"/>
        <v>0</v>
      </c>
      <c r="CI307" s="497">
        <f t="shared" si="50"/>
        <v>0</v>
      </c>
      <c r="CJ307" s="497">
        <f t="shared" si="51"/>
        <v>0</v>
      </c>
      <c r="CK307" s="497">
        <f t="shared" si="52"/>
        <v>0</v>
      </c>
      <c r="CL307" s="497">
        <f t="shared" si="53"/>
        <v>0</v>
      </c>
      <c r="CM307" s="497">
        <f t="shared" si="54"/>
        <v>0</v>
      </c>
      <c r="CN307" s="497">
        <f t="shared" si="55"/>
        <v>0</v>
      </c>
      <c r="CO307" s="497">
        <f t="shared" si="56"/>
        <v>0</v>
      </c>
      <c r="CP307" s="497">
        <f t="shared" si="57"/>
        <v>0</v>
      </c>
      <c r="CQ307" s="497">
        <f t="shared" si="58"/>
        <v>0</v>
      </c>
      <c r="CR307" s="497">
        <f t="shared" si="59"/>
        <v>0</v>
      </c>
    </row>
    <row r="308" spans="1:96" ht="15.75">
      <c r="A308" s="48" t="s">
        <v>718</v>
      </c>
      <c r="B308" s="446" t="s">
        <v>349</v>
      </c>
      <c r="C308" s="191">
        <v>1040839</v>
      </c>
      <c r="D308" s="194">
        <v>1040839</v>
      </c>
      <c r="E308" s="191"/>
      <c r="F308" s="191">
        <v>0</v>
      </c>
      <c r="G308" s="191">
        <v>168534</v>
      </c>
      <c r="H308" s="191">
        <v>872305</v>
      </c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4"/>
      <c r="W308" s="191"/>
      <c r="X308" s="191"/>
      <c r="Y308" s="191"/>
      <c r="Z308" s="191"/>
      <c r="AA308" s="191"/>
      <c r="AB308" s="191"/>
      <c r="AC308" s="387"/>
      <c r="AD308" s="191"/>
      <c r="AE308" s="191"/>
      <c r="AF308" s="416"/>
      <c r="AJ308" s="416" t="s">
        <v>719</v>
      </c>
      <c r="AK308" s="416" t="s">
        <v>349</v>
      </c>
      <c r="AL308" s="486">
        <v>1033068</v>
      </c>
      <c r="AM308" s="486">
        <v>1033068</v>
      </c>
      <c r="AN308" s="486"/>
      <c r="AO308" s="486">
        <v>0</v>
      </c>
      <c r="AP308" s="486">
        <v>159863</v>
      </c>
      <c r="AQ308" s="486">
        <v>873205</v>
      </c>
      <c r="AR308" s="486"/>
      <c r="AS308" s="486"/>
      <c r="AT308" s="486"/>
      <c r="AU308" s="486"/>
      <c r="AV308" s="486"/>
      <c r="AW308" s="486"/>
      <c r="AX308" s="486"/>
      <c r="AY308" s="486"/>
      <c r="AZ308" s="486"/>
      <c r="BA308" s="486"/>
      <c r="BB308" s="486"/>
      <c r="BC308" s="486"/>
      <c r="BD308" s="486"/>
      <c r="BE308" s="486"/>
      <c r="BF308" s="486"/>
      <c r="BG308" s="486"/>
      <c r="BH308" s="486"/>
      <c r="BI308" s="486"/>
      <c r="BJ308" s="486"/>
      <c r="BK308" s="486"/>
      <c r="BL308" s="486"/>
      <c r="BM308" s="486"/>
      <c r="BN308" s="447"/>
      <c r="BP308" s="497">
        <f t="shared" si="31"/>
        <v>7771</v>
      </c>
      <c r="BQ308" s="497">
        <f t="shared" si="32"/>
        <v>7771</v>
      </c>
      <c r="BR308" s="497">
        <f t="shared" si="33"/>
        <v>0</v>
      </c>
      <c r="BS308" s="497">
        <f t="shared" si="34"/>
        <v>0</v>
      </c>
      <c r="BT308" s="497">
        <f t="shared" si="35"/>
        <v>8671</v>
      </c>
      <c r="BU308" s="497">
        <f t="shared" si="36"/>
        <v>-900</v>
      </c>
      <c r="BV308" s="497">
        <f t="shared" si="37"/>
        <v>0</v>
      </c>
      <c r="BW308" s="497">
        <f t="shared" si="38"/>
        <v>0</v>
      </c>
      <c r="BX308" s="497">
        <f t="shared" si="39"/>
        <v>0</v>
      </c>
      <c r="BY308" s="497">
        <f t="shared" si="40"/>
        <v>0</v>
      </c>
      <c r="BZ308" s="497">
        <f t="shared" si="41"/>
        <v>0</v>
      </c>
      <c r="CA308" s="497">
        <f t="shared" si="42"/>
        <v>0</v>
      </c>
      <c r="CB308" s="497">
        <f t="shared" si="43"/>
        <v>0</v>
      </c>
      <c r="CC308" s="497">
        <f t="shared" si="44"/>
        <v>0</v>
      </c>
      <c r="CD308" s="497">
        <f t="shared" si="45"/>
        <v>0</v>
      </c>
      <c r="CE308" s="497">
        <f t="shared" si="46"/>
        <v>0</v>
      </c>
      <c r="CF308" s="497">
        <f t="shared" si="47"/>
        <v>0</v>
      </c>
      <c r="CG308" s="497">
        <f t="shared" si="48"/>
        <v>0</v>
      </c>
      <c r="CH308" s="497">
        <f t="shared" si="49"/>
        <v>0</v>
      </c>
      <c r="CI308" s="497">
        <f t="shared" si="50"/>
        <v>0</v>
      </c>
      <c r="CJ308" s="497">
        <f t="shared" si="51"/>
        <v>0</v>
      </c>
      <c r="CK308" s="497">
        <f t="shared" si="52"/>
        <v>0</v>
      </c>
      <c r="CL308" s="497">
        <f t="shared" si="53"/>
        <v>0</v>
      </c>
      <c r="CM308" s="497">
        <f t="shared" si="54"/>
        <v>0</v>
      </c>
      <c r="CN308" s="497">
        <f t="shared" si="55"/>
        <v>0</v>
      </c>
      <c r="CO308" s="497">
        <f t="shared" si="56"/>
        <v>0</v>
      </c>
      <c r="CP308" s="497">
        <f t="shared" si="57"/>
        <v>0</v>
      </c>
      <c r="CQ308" s="497">
        <f t="shared" si="58"/>
        <v>0</v>
      </c>
      <c r="CR308" s="497">
        <f t="shared" si="59"/>
        <v>0</v>
      </c>
    </row>
    <row r="309" spans="1:96" ht="15.75">
      <c r="A309" s="48" t="s">
        <v>719</v>
      </c>
      <c r="B309" s="446" t="s">
        <v>350</v>
      </c>
      <c r="C309" s="191">
        <v>1374754</v>
      </c>
      <c r="D309" s="194">
        <v>0</v>
      </c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>
        <v>881</v>
      </c>
      <c r="R309" s="191">
        <v>1374754</v>
      </c>
      <c r="S309" s="191"/>
      <c r="T309" s="191"/>
      <c r="U309" s="191"/>
      <c r="V309" s="194"/>
      <c r="W309" s="191"/>
      <c r="X309" s="191"/>
      <c r="Y309" s="191"/>
      <c r="Z309" s="191"/>
      <c r="AA309" s="191"/>
      <c r="AB309" s="191"/>
      <c r="AC309" s="387"/>
      <c r="AD309" s="191"/>
      <c r="AE309" s="191"/>
      <c r="AF309" s="416"/>
      <c r="AJ309" s="416" t="s">
        <v>720</v>
      </c>
      <c r="AK309" s="416" t="s">
        <v>350</v>
      </c>
      <c r="AL309" s="486">
        <v>1350368</v>
      </c>
      <c r="AM309" s="486"/>
      <c r="AN309" s="486"/>
      <c r="AO309" s="486"/>
      <c r="AP309" s="486"/>
      <c r="AQ309" s="486"/>
      <c r="AR309" s="486"/>
      <c r="AS309" s="486"/>
      <c r="AT309" s="486"/>
      <c r="AU309" s="486"/>
      <c r="AV309" s="486"/>
      <c r="AW309" s="486"/>
      <c r="AX309" s="486"/>
      <c r="AY309" s="486"/>
      <c r="AZ309" s="486">
        <v>881</v>
      </c>
      <c r="BA309" s="486">
        <v>1350368</v>
      </c>
      <c r="BB309" s="486"/>
      <c r="BC309" s="486"/>
      <c r="BD309" s="486"/>
      <c r="BE309" s="486"/>
      <c r="BF309" s="486"/>
      <c r="BG309" s="486"/>
      <c r="BH309" s="486"/>
      <c r="BI309" s="486"/>
      <c r="BJ309" s="486"/>
      <c r="BK309" s="486"/>
      <c r="BL309" s="486"/>
      <c r="BM309" s="486"/>
      <c r="BN309" s="447"/>
      <c r="BP309" s="497">
        <f t="shared" si="31"/>
        <v>24386</v>
      </c>
      <c r="BQ309" s="497">
        <f t="shared" si="32"/>
        <v>0</v>
      </c>
      <c r="BR309" s="497">
        <f t="shared" si="33"/>
        <v>0</v>
      </c>
      <c r="BS309" s="497">
        <f t="shared" si="34"/>
        <v>0</v>
      </c>
      <c r="BT309" s="497">
        <f t="shared" si="35"/>
        <v>0</v>
      </c>
      <c r="BU309" s="497">
        <f t="shared" si="36"/>
        <v>0</v>
      </c>
      <c r="BV309" s="497">
        <f t="shared" si="37"/>
        <v>0</v>
      </c>
      <c r="BW309" s="497">
        <f t="shared" si="38"/>
        <v>0</v>
      </c>
      <c r="BX309" s="497">
        <f t="shared" si="39"/>
        <v>0</v>
      </c>
      <c r="BY309" s="497">
        <f t="shared" si="40"/>
        <v>0</v>
      </c>
      <c r="BZ309" s="497">
        <f t="shared" si="41"/>
        <v>0</v>
      </c>
      <c r="CA309" s="497">
        <f t="shared" si="42"/>
        <v>0</v>
      </c>
      <c r="CB309" s="497">
        <f t="shared" si="43"/>
        <v>0</v>
      </c>
      <c r="CC309" s="497">
        <f t="shared" si="44"/>
        <v>0</v>
      </c>
      <c r="CD309" s="497">
        <f t="shared" si="45"/>
        <v>0</v>
      </c>
      <c r="CE309" s="497">
        <f t="shared" si="46"/>
        <v>24386</v>
      </c>
      <c r="CF309" s="497">
        <f t="shared" si="47"/>
        <v>0</v>
      </c>
      <c r="CG309" s="497">
        <f t="shared" si="48"/>
        <v>0</v>
      </c>
      <c r="CH309" s="497">
        <f t="shared" si="49"/>
        <v>0</v>
      </c>
      <c r="CI309" s="497">
        <f t="shared" si="50"/>
        <v>0</v>
      </c>
      <c r="CJ309" s="497">
        <f t="shared" si="51"/>
        <v>0</v>
      </c>
      <c r="CK309" s="497">
        <f t="shared" si="52"/>
        <v>0</v>
      </c>
      <c r="CL309" s="497">
        <f t="shared" si="53"/>
        <v>0</v>
      </c>
      <c r="CM309" s="497">
        <f t="shared" si="54"/>
        <v>0</v>
      </c>
      <c r="CN309" s="497">
        <f t="shared" si="55"/>
        <v>0</v>
      </c>
      <c r="CO309" s="497">
        <f t="shared" si="56"/>
        <v>0</v>
      </c>
      <c r="CP309" s="497">
        <f t="shared" si="57"/>
        <v>0</v>
      </c>
      <c r="CQ309" s="497">
        <f t="shared" si="58"/>
        <v>0</v>
      </c>
      <c r="CR309" s="497">
        <f t="shared" si="59"/>
        <v>0</v>
      </c>
    </row>
    <row r="310" spans="1:96" ht="15.75">
      <c r="A310" s="48" t="s">
        <v>720</v>
      </c>
      <c r="B310" s="446" t="s">
        <v>351</v>
      </c>
      <c r="C310" s="191">
        <v>655262</v>
      </c>
      <c r="D310" s="194">
        <v>0</v>
      </c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>
        <v>575</v>
      </c>
      <c r="R310" s="191">
        <v>655262</v>
      </c>
      <c r="S310" s="191"/>
      <c r="T310" s="191"/>
      <c r="U310" s="191"/>
      <c r="V310" s="194"/>
      <c r="W310" s="191"/>
      <c r="X310" s="191"/>
      <c r="Y310" s="191"/>
      <c r="Z310" s="191"/>
      <c r="AA310" s="191"/>
      <c r="AB310" s="191"/>
      <c r="AC310" s="387"/>
      <c r="AD310" s="191"/>
      <c r="AE310" s="191"/>
      <c r="AF310" s="416"/>
      <c r="AJ310" s="416" t="s">
        <v>721</v>
      </c>
      <c r="AK310" s="416" t="s">
        <v>351</v>
      </c>
      <c r="AL310" s="486">
        <v>595882</v>
      </c>
      <c r="AM310" s="486"/>
      <c r="AN310" s="486"/>
      <c r="AO310" s="486"/>
      <c r="AP310" s="486"/>
      <c r="AQ310" s="486"/>
      <c r="AR310" s="486"/>
      <c r="AS310" s="486"/>
      <c r="AT310" s="486"/>
      <c r="AU310" s="486"/>
      <c r="AV310" s="486"/>
      <c r="AW310" s="486"/>
      <c r="AX310" s="486"/>
      <c r="AY310" s="486"/>
      <c r="AZ310" s="486">
        <v>575</v>
      </c>
      <c r="BA310" s="486">
        <v>595882</v>
      </c>
      <c r="BB310" s="486"/>
      <c r="BC310" s="486"/>
      <c r="BD310" s="486"/>
      <c r="BE310" s="486"/>
      <c r="BF310" s="486"/>
      <c r="BG310" s="486"/>
      <c r="BH310" s="486"/>
      <c r="BI310" s="486"/>
      <c r="BJ310" s="486"/>
      <c r="BK310" s="486"/>
      <c r="BL310" s="486"/>
      <c r="BM310" s="486"/>
      <c r="BN310" s="447"/>
      <c r="BP310" s="497">
        <f t="shared" si="31"/>
        <v>59380</v>
      </c>
      <c r="BQ310" s="497">
        <f t="shared" si="32"/>
        <v>0</v>
      </c>
      <c r="BR310" s="497">
        <f t="shared" si="33"/>
        <v>0</v>
      </c>
      <c r="BS310" s="497">
        <f t="shared" si="34"/>
        <v>0</v>
      </c>
      <c r="BT310" s="497">
        <f t="shared" si="35"/>
        <v>0</v>
      </c>
      <c r="BU310" s="497">
        <f t="shared" si="36"/>
        <v>0</v>
      </c>
      <c r="BV310" s="497">
        <f t="shared" si="37"/>
        <v>0</v>
      </c>
      <c r="BW310" s="497">
        <f t="shared" si="38"/>
        <v>0</v>
      </c>
      <c r="BX310" s="497">
        <f t="shared" si="39"/>
        <v>0</v>
      </c>
      <c r="BY310" s="497">
        <f t="shared" si="40"/>
        <v>0</v>
      </c>
      <c r="BZ310" s="497">
        <f t="shared" si="41"/>
        <v>0</v>
      </c>
      <c r="CA310" s="497">
        <f t="shared" si="42"/>
        <v>0</v>
      </c>
      <c r="CB310" s="497">
        <f t="shared" si="43"/>
        <v>0</v>
      </c>
      <c r="CC310" s="497">
        <f t="shared" si="44"/>
        <v>0</v>
      </c>
      <c r="CD310" s="497">
        <f t="shared" si="45"/>
        <v>0</v>
      </c>
      <c r="CE310" s="497">
        <f t="shared" si="46"/>
        <v>59380</v>
      </c>
      <c r="CF310" s="497">
        <f t="shared" si="47"/>
        <v>0</v>
      </c>
      <c r="CG310" s="497">
        <f t="shared" si="48"/>
        <v>0</v>
      </c>
      <c r="CH310" s="497">
        <f t="shared" si="49"/>
        <v>0</v>
      </c>
      <c r="CI310" s="497">
        <f t="shared" si="50"/>
        <v>0</v>
      </c>
      <c r="CJ310" s="497">
        <f t="shared" si="51"/>
        <v>0</v>
      </c>
      <c r="CK310" s="497">
        <f t="shared" si="52"/>
        <v>0</v>
      </c>
      <c r="CL310" s="497">
        <f t="shared" si="53"/>
        <v>0</v>
      </c>
      <c r="CM310" s="497">
        <f t="shared" si="54"/>
        <v>0</v>
      </c>
      <c r="CN310" s="497">
        <f t="shared" si="55"/>
        <v>0</v>
      </c>
      <c r="CO310" s="497">
        <f t="shared" si="56"/>
        <v>0</v>
      </c>
      <c r="CP310" s="497">
        <f t="shared" si="57"/>
        <v>0</v>
      </c>
      <c r="CQ310" s="497">
        <f t="shared" si="58"/>
        <v>0</v>
      </c>
      <c r="CR310" s="497">
        <f t="shared" si="59"/>
        <v>0</v>
      </c>
    </row>
    <row r="311" spans="1:96" ht="15.75">
      <c r="A311" s="48" t="s">
        <v>721</v>
      </c>
      <c r="B311" s="446" t="s">
        <v>348</v>
      </c>
      <c r="C311" s="191">
        <v>743453</v>
      </c>
      <c r="D311" s="194">
        <v>743453</v>
      </c>
      <c r="E311" s="191"/>
      <c r="F311" s="191"/>
      <c r="G311" s="191"/>
      <c r="H311" s="191">
        <v>743453</v>
      </c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4"/>
      <c r="W311" s="191"/>
      <c r="X311" s="191"/>
      <c r="Y311" s="191"/>
      <c r="Z311" s="191"/>
      <c r="AA311" s="191"/>
      <c r="AB311" s="191"/>
      <c r="AC311" s="387"/>
      <c r="AD311" s="191"/>
      <c r="AE311" s="191"/>
      <c r="AF311" s="416"/>
      <c r="AJ311" s="416" t="s">
        <v>722</v>
      </c>
      <c r="AK311" s="416" t="s">
        <v>348</v>
      </c>
      <c r="AL311" s="486">
        <v>743453</v>
      </c>
      <c r="AM311" s="486">
        <v>743453</v>
      </c>
      <c r="AN311" s="486"/>
      <c r="AO311" s="486"/>
      <c r="AP311" s="486"/>
      <c r="AQ311" s="486">
        <v>743453</v>
      </c>
      <c r="AR311" s="486"/>
      <c r="AS311" s="486"/>
      <c r="AT311" s="486"/>
      <c r="AU311" s="486"/>
      <c r="AV311" s="486"/>
      <c r="AW311" s="486"/>
      <c r="AX311" s="486"/>
      <c r="AY311" s="486"/>
      <c r="AZ311" s="486"/>
      <c r="BA311" s="486"/>
      <c r="BB311" s="486"/>
      <c r="BC311" s="486"/>
      <c r="BD311" s="486"/>
      <c r="BE311" s="486"/>
      <c r="BF311" s="486"/>
      <c r="BG311" s="486"/>
      <c r="BH311" s="486"/>
      <c r="BI311" s="486"/>
      <c r="BJ311" s="486"/>
      <c r="BK311" s="486"/>
      <c r="BL311" s="486"/>
      <c r="BM311" s="486"/>
      <c r="BN311" s="447"/>
      <c r="BP311" s="497">
        <f t="shared" si="31"/>
        <v>0</v>
      </c>
      <c r="BQ311" s="497">
        <f t="shared" si="32"/>
        <v>0</v>
      </c>
      <c r="BR311" s="497">
        <f t="shared" si="33"/>
        <v>0</v>
      </c>
      <c r="BS311" s="497">
        <f t="shared" si="34"/>
        <v>0</v>
      </c>
      <c r="BT311" s="497">
        <f t="shared" si="35"/>
        <v>0</v>
      </c>
      <c r="BU311" s="497">
        <f t="shared" si="36"/>
        <v>0</v>
      </c>
      <c r="BV311" s="497">
        <f t="shared" si="37"/>
        <v>0</v>
      </c>
      <c r="BW311" s="497">
        <f t="shared" si="38"/>
        <v>0</v>
      </c>
      <c r="BX311" s="497">
        <f t="shared" si="39"/>
        <v>0</v>
      </c>
      <c r="BY311" s="497">
        <f t="shared" si="40"/>
        <v>0</v>
      </c>
      <c r="BZ311" s="497">
        <f t="shared" si="41"/>
        <v>0</v>
      </c>
      <c r="CA311" s="497">
        <f t="shared" si="42"/>
        <v>0</v>
      </c>
      <c r="CB311" s="497">
        <f t="shared" si="43"/>
        <v>0</v>
      </c>
      <c r="CC311" s="497">
        <f t="shared" si="44"/>
        <v>0</v>
      </c>
      <c r="CD311" s="497">
        <f t="shared" si="45"/>
        <v>0</v>
      </c>
      <c r="CE311" s="497">
        <f t="shared" si="46"/>
        <v>0</v>
      </c>
      <c r="CF311" s="497">
        <f t="shared" si="47"/>
        <v>0</v>
      </c>
      <c r="CG311" s="497">
        <f t="shared" si="48"/>
        <v>0</v>
      </c>
      <c r="CH311" s="497">
        <f t="shared" si="49"/>
        <v>0</v>
      </c>
      <c r="CI311" s="497">
        <f t="shared" si="50"/>
        <v>0</v>
      </c>
      <c r="CJ311" s="497">
        <f t="shared" si="51"/>
        <v>0</v>
      </c>
      <c r="CK311" s="497">
        <f t="shared" si="52"/>
        <v>0</v>
      </c>
      <c r="CL311" s="497">
        <f t="shared" si="53"/>
        <v>0</v>
      </c>
      <c r="CM311" s="497">
        <f t="shared" si="54"/>
        <v>0</v>
      </c>
      <c r="CN311" s="497">
        <f t="shared" si="55"/>
        <v>0</v>
      </c>
      <c r="CO311" s="497">
        <f t="shared" si="56"/>
        <v>0</v>
      </c>
      <c r="CP311" s="497">
        <f t="shared" si="57"/>
        <v>0</v>
      </c>
      <c r="CQ311" s="497">
        <f t="shared" si="58"/>
        <v>0</v>
      </c>
      <c r="CR311" s="497">
        <f t="shared" si="59"/>
        <v>0</v>
      </c>
    </row>
    <row r="312" spans="1:96" ht="15.75">
      <c r="A312" s="48" t="s">
        <v>722</v>
      </c>
      <c r="B312" s="446" t="s">
        <v>352</v>
      </c>
      <c r="C312" s="191">
        <v>4542931</v>
      </c>
      <c r="D312" s="194">
        <v>4542931</v>
      </c>
      <c r="E312" s="191"/>
      <c r="F312" s="191"/>
      <c r="G312" s="191"/>
      <c r="H312" s="191">
        <v>4542931</v>
      </c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4"/>
      <c r="W312" s="191"/>
      <c r="X312" s="191"/>
      <c r="Y312" s="191"/>
      <c r="Z312" s="191"/>
      <c r="AA312" s="191"/>
      <c r="AB312" s="191"/>
      <c r="AC312" s="387"/>
      <c r="AD312" s="191"/>
      <c r="AE312" s="191"/>
      <c r="AF312" s="416"/>
      <c r="AJ312" s="416" t="s">
        <v>723</v>
      </c>
      <c r="AK312" s="416" t="s">
        <v>352</v>
      </c>
      <c r="AL312" s="486">
        <v>508808</v>
      </c>
      <c r="AM312" s="486"/>
      <c r="AN312" s="486"/>
      <c r="AO312" s="486"/>
      <c r="AP312" s="486"/>
      <c r="AQ312" s="486">
        <v>0</v>
      </c>
      <c r="AR312" s="486"/>
      <c r="AS312" s="486"/>
      <c r="AT312" s="486"/>
      <c r="AU312" s="486"/>
      <c r="AV312" s="486"/>
      <c r="AW312" s="486"/>
      <c r="AX312" s="486"/>
      <c r="AY312" s="486"/>
      <c r="AZ312" s="486"/>
      <c r="BA312" s="486"/>
      <c r="BB312" s="486"/>
      <c r="BC312" s="486"/>
      <c r="BD312" s="486"/>
      <c r="BE312" s="486"/>
      <c r="BF312" s="486"/>
      <c r="BG312" s="486"/>
      <c r="BH312" s="486"/>
      <c r="BI312" s="486"/>
      <c r="BJ312" s="486"/>
      <c r="BK312" s="486"/>
      <c r="BL312" s="486">
        <v>254404</v>
      </c>
      <c r="BM312" s="486">
        <v>254404</v>
      </c>
      <c r="BN312" s="447"/>
      <c r="BP312" s="497">
        <f t="shared" si="31"/>
        <v>4034123</v>
      </c>
      <c r="BQ312" s="497">
        <f t="shared" si="32"/>
        <v>4542931</v>
      </c>
      <c r="BR312" s="497">
        <f t="shared" si="33"/>
        <v>0</v>
      </c>
      <c r="BS312" s="497">
        <f t="shared" si="34"/>
        <v>0</v>
      </c>
      <c r="BT312" s="497">
        <f t="shared" si="35"/>
        <v>0</v>
      </c>
      <c r="BU312" s="497">
        <f t="shared" si="36"/>
        <v>4542931</v>
      </c>
      <c r="BV312" s="497">
        <f t="shared" si="37"/>
        <v>0</v>
      </c>
      <c r="BW312" s="497">
        <f t="shared" si="38"/>
        <v>0</v>
      </c>
      <c r="BX312" s="497">
        <f t="shared" si="39"/>
        <v>0</v>
      </c>
      <c r="BY312" s="497">
        <f t="shared" si="40"/>
        <v>0</v>
      </c>
      <c r="BZ312" s="497">
        <f t="shared" si="41"/>
        <v>0</v>
      </c>
      <c r="CA312" s="497">
        <f t="shared" si="42"/>
        <v>0</v>
      </c>
      <c r="CB312" s="497">
        <f t="shared" si="43"/>
        <v>0</v>
      </c>
      <c r="CC312" s="497">
        <f t="shared" si="44"/>
        <v>0</v>
      </c>
      <c r="CD312" s="497">
        <f t="shared" si="45"/>
        <v>0</v>
      </c>
      <c r="CE312" s="497">
        <f t="shared" si="46"/>
        <v>0</v>
      </c>
      <c r="CF312" s="497">
        <f t="shared" si="47"/>
        <v>0</v>
      </c>
      <c r="CG312" s="497">
        <f t="shared" si="48"/>
        <v>0</v>
      </c>
      <c r="CH312" s="497">
        <f t="shared" si="49"/>
        <v>0</v>
      </c>
      <c r="CI312" s="497">
        <f t="shared" si="50"/>
        <v>0</v>
      </c>
      <c r="CJ312" s="497">
        <f t="shared" si="51"/>
        <v>0</v>
      </c>
      <c r="CK312" s="497">
        <f t="shared" si="52"/>
        <v>0</v>
      </c>
      <c r="CL312" s="497">
        <f t="shared" si="53"/>
        <v>0</v>
      </c>
      <c r="CM312" s="497">
        <f t="shared" si="54"/>
        <v>0</v>
      </c>
      <c r="CN312" s="497">
        <f t="shared" si="55"/>
        <v>0</v>
      </c>
      <c r="CO312" s="497">
        <f t="shared" si="56"/>
        <v>0</v>
      </c>
      <c r="CP312" s="497">
        <f t="shared" si="57"/>
        <v>-254404</v>
      </c>
      <c r="CQ312" s="497">
        <f t="shared" si="58"/>
        <v>-254404</v>
      </c>
      <c r="CR312" s="497">
        <f t="shared" si="59"/>
        <v>0</v>
      </c>
    </row>
    <row r="313" spans="1:96" ht="15.75">
      <c r="A313" s="48" t="s">
        <v>723</v>
      </c>
      <c r="B313" s="446" t="s">
        <v>353</v>
      </c>
      <c r="C313" s="191">
        <v>1650000</v>
      </c>
      <c r="D313" s="194">
        <v>0</v>
      </c>
      <c r="E313" s="191"/>
      <c r="F313" s="191"/>
      <c r="G313" s="191"/>
      <c r="H313" s="191"/>
      <c r="I313" s="191"/>
      <c r="J313" s="191"/>
      <c r="K313" s="191"/>
      <c r="L313" s="191"/>
      <c r="M313" s="191">
        <v>610</v>
      </c>
      <c r="N313" s="191">
        <v>1650000</v>
      </c>
      <c r="O313" s="191"/>
      <c r="P313" s="191"/>
      <c r="Q313" s="191"/>
      <c r="R313" s="191"/>
      <c r="S313" s="191"/>
      <c r="T313" s="191"/>
      <c r="U313" s="191"/>
      <c r="V313" s="194"/>
      <c r="W313" s="191"/>
      <c r="X313" s="191"/>
      <c r="Y313" s="191"/>
      <c r="Z313" s="191"/>
      <c r="AA313" s="191"/>
      <c r="AB313" s="191"/>
      <c r="AC313" s="387"/>
      <c r="AD313" s="191"/>
      <c r="AE313" s="191"/>
      <c r="AF313" s="416"/>
      <c r="AJ313" s="416" t="s">
        <v>724</v>
      </c>
      <c r="AK313" s="416" t="s">
        <v>353</v>
      </c>
      <c r="AL313" s="486">
        <v>1150760</v>
      </c>
      <c r="AM313" s="486"/>
      <c r="AN313" s="486"/>
      <c r="AO313" s="486"/>
      <c r="AP313" s="486"/>
      <c r="AQ313" s="486"/>
      <c r="AR313" s="486"/>
      <c r="AS313" s="486"/>
      <c r="AT313" s="486"/>
      <c r="AU313" s="486"/>
      <c r="AV313" s="486">
        <v>610</v>
      </c>
      <c r="AW313" s="486">
        <v>1150760</v>
      </c>
      <c r="AX313" s="486"/>
      <c r="AY313" s="486"/>
      <c r="AZ313" s="486"/>
      <c r="BA313" s="486"/>
      <c r="BB313" s="486"/>
      <c r="BC313" s="486"/>
      <c r="BD313" s="486"/>
      <c r="BE313" s="486"/>
      <c r="BF313" s="486"/>
      <c r="BG313" s="486"/>
      <c r="BH313" s="486"/>
      <c r="BI313" s="486"/>
      <c r="BJ313" s="486"/>
      <c r="BK313" s="486"/>
      <c r="BL313" s="486"/>
      <c r="BM313" s="486"/>
      <c r="BN313" s="447"/>
      <c r="BP313" s="497">
        <f t="shared" si="31"/>
        <v>499240</v>
      </c>
      <c r="BQ313" s="497">
        <f t="shared" si="32"/>
        <v>0</v>
      </c>
      <c r="BR313" s="497">
        <f t="shared" si="33"/>
        <v>0</v>
      </c>
      <c r="BS313" s="497">
        <f t="shared" si="34"/>
        <v>0</v>
      </c>
      <c r="BT313" s="497">
        <f t="shared" si="35"/>
        <v>0</v>
      </c>
      <c r="BU313" s="497">
        <f t="shared" si="36"/>
        <v>0</v>
      </c>
      <c r="BV313" s="497">
        <f t="shared" si="37"/>
        <v>0</v>
      </c>
      <c r="BW313" s="497">
        <f t="shared" si="38"/>
        <v>0</v>
      </c>
      <c r="BX313" s="497">
        <f t="shared" si="39"/>
        <v>0</v>
      </c>
      <c r="BY313" s="497">
        <f t="shared" si="40"/>
        <v>0</v>
      </c>
      <c r="BZ313" s="497">
        <f t="shared" si="41"/>
        <v>0</v>
      </c>
      <c r="CA313" s="497">
        <f t="shared" si="42"/>
        <v>499240</v>
      </c>
      <c r="CB313" s="497">
        <f t="shared" si="43"/>
        <v>0</v>
      </c>
      <c r="CC313" s="497">
        <f t="shared" si="44"/>
        <v>0</v>
      </c>
      <c r="CD313" s="497">
        <f t="shared" si="45"/>
        <v>0</v>
      </c>
      <c r="CE313" s="497">
        <f t="shared" si="46"/>
        <v>0</v>
      </c>
      <c r="CF313" s="497">
        <f t="shared" si="47"/>
        <v>0</v>
      </c>
      <c r="CG313" s="497">
        <f t="shared" si="48"/>
        <v>0</v>
      </c>
      <c r="CH313" s="497">
        <f t="shared" si="49"/>
        <v>0</v>
      </c>
      <c r="CI313" s="497">
        <f t="shared" si="50"/>
        <v>0</v>
      </c>
      <c r="CJ313" s="497">
        <f t="shared" si="51"/>
        <v>0</v>
      </c>
      <c r="CK313" s="497">
        <f t="shared" si="52"/>
        <v>0</v>
      </c>
      <c r="CL313" s="497">
        <f t="shared" si="53"/>
        <v>0</v>
      </c>
      <c r="CM313" s="497">
        <f t="shared" si="54"/>
        <v>0</v>
      </c>
      <c r="CN313" s="497">
        <f t="shared" si="55"/>
        <v>0</v>
      </c>
      <c r="CO313" s="497">
        <f t="shared" si="56"/>
        <v>0</v>
      </c>
      <c r="CP313" s="497">
        <f t="shared" si="57"/>
        <v>0</v>
      </c>
      <c r="CQ313" s="497">
        <f t="shared" si="58"/>
        <v>0</v>
      </c>
      <c r="CR313" s="497">
        <f t="shared" si="59"/>
        <v>0</v>
      </c>
    </row>
    <row r="314" spans="1:96" ht="15.75">
      <c r="A314" s="48" t="s">
        <v>724</v>
      </c>
      <c r="B314" s="446" t="s">
        <v>354</v>
      </c>
      <c r="C314" s="191">
        <v>3988916</v>
      </c>
      <c r="D314" s="194">
        <v>1789607</v>
      </c>
      <c r="E314" s="191"/>
      <c r="F314" s="191"/>
      <c r="G314" s="191"/>
      <c r="H314" s="191">
        <v>1789607</v>
      </c>
      <c r="I314" s="191"/>
      <c r="J314" s="191"/>
      <c r="K314" s="191"/>
      <c r="L314" s="191"/>
      <c r="M314" s="191"/>
      <c r="N314" s="191"/>
      <c r="O314" s="191"/>
      <c r="P314" s="191"/>
      <c r="Q314" s="191">
        <v>2760</v>
      </c>
      <c r="R314" s="191">
        <v>2199309</v>
      </c>
      <c r="S314" s="191"/>
      <c r="T314" s="191"/>
      <c r="U314" s="191"/>
      <c r="V314" s="194"/>
      <c r="W314" s="191"/>
      <c r="X314" s="191"/>
      <c r="Y314" s="191"/>
      <c r="Z314" s="191"/>
      <c r="AA314" s="191"/>
      <c r="AB314" s="191"/>
      <c r="AC314" s="387"/>
      <c r="AD314" s="191"/>
      <c r="AE314" s="191"/>
      <c r="AF314" s="416"/>
      <c r="AJ314" s="416" t="s">
        <v>725</v>
      </c>
      <c r="AK314" s="416" t="s">
        <v>354</v>
      </c>
      <c r="AL314" s="486">
        <v>3980624</v>
      </c>
      <c r="AM314" s="486">
        <v>1789607</v>
      </c>
      <c r="AN314" s="486"/>
      <c r="AO314" s="486"/>
      <c r="AP314" s="486"/>
      <c r="AQ314" s="486">
        <v>1789607</v>
      </c>
      <c r="AR314" s="486"/>
      <c r="AS314" s="486"/>
      <c r="AT314" s="486"/>
      <c r="AU314" s="486"/>
      <c r="AV314" s="486"/>
      <c r="AW314" s="486"/>
      <c r="AX314" s="486"/>
      <c r="AY314" s="486"/>
      <c r="AZ314" s="486">
        <v>2760</v>
      </c>
      <c r="BA314" s="486">
        <v>2191017</v>
      </c>
      <c r="BB314" s="486"/>
      <c r="BC314" s="486"/>
      <c r="BD314" s="486"/>
      <c r="BE314" s="486"/>
      <c r="BF314" s="486"/>
      <c r="BG314" s="486"/>
      <c r="BH314" s="486"/>
      <c r="BI314" s="486"/>
      <c r="BJ314" s="486"/>
      <c r="BK314" s="486"/>
      <c r="BL314" s="486"/>
      <c r="BM314" s="486"/>
      <c r="BN314" s="447"/>
      <c r="BP314" s="497">
        <f t="shared" si="31"/>
        <v>8292</v>
      </c>
      <c r="BQ314" s="497">
        <f t="shared" si="32"/>
        <v>0</v>
      </c>
      <c r="BR314" s="497">
        <f t="shared" si="33"/>
        <v>0</v>
      </c>
      <c r="BS314" s="497">
        <f t="shared" si="34"/>
        <v>0</v>
      </c>
      <c r="BT314" s="497">
        <f t="shared" si="35"/>
        <v>0</v>
      </c>
      <c r="BU314" s="497">
        <f t="shared" si="36"/>
        <v>0</v>
      </c>
      <c r="BV314" s="497">
        <f t="shared" si="37"/>
        <v>0</v>
      </c>
      <c r="BW314" s="497">
        <f t="shared" si="38"/>
        <v>0</v>
      </c>
      <c r="BX314" s="497">
        <f t="shared" si="39"/>
        <v>0</v>
      </c>
      <c r="BY314" s="497">
        <f t="shared" si="40"/>
        <v>0</v>
      </c>
      <c r="BZ314" s="497">
        <f t="shared" si="41"/>
        <v>0</v>
      </c>
      <c r="CA314" s="497">
        <f t="shared" si="42"/>
        <v>0</v>
      </c>
      <c r="CB314" s="497">
        <f t="shared" si="43"/>
        <v>0</v>
      </c>
      <c r="CC314" s="497">
        <f t="shared" si="44"/>
        <v>0</v>
      </c>
      <c r="CD314" s="497">
        <f t="shared" si="45"/>
        <v>0</v>
      </c>
      <c r="CE314" s="497">
        <f t="shared" si="46"/>
        <v>8292</v>
      </c>
      <c r="CF314" s="497">
        <f t="shared" si="47"/>
        <v>0</v>
      </c>
      <c r="CG314" s="497">
        <f t="shared" si="48"/>
        <v>0</v>
      </c>
      <c r="CH314" s="497">
        <f t="shared" si="49"/>
        <v>0</v>
      </c>
      <c r="CI314" s="497">
        <f t="shared" si="50"/>
        <v>0</v>
      </c>
      <c r="CJ314" s="497">
        <f t="shared" si="51"/>
        <v>0</v>
      </c>
      <c r="CK314" s="497">
        <f t="shared" si="52"/>
        <v>0</v>
      </c>
      <c r="CL314" s="497">
        <f t="shared" si="53"/>
        <v>0</v>
      </c>
      <c r="CM314" s="497">
        <f t="shared" si="54"/>
        <v>0</v>
      </c>
      <c r="CN314" s="497">
        <f t="shared" si="55"/>
        <v>0</v>
      </c>
      <c r="CO314" s="497">
        <f t="shared" si="56"/>
        <v>0</v>
      </c>
      <c r="CP314" s="497">
        <f t="shared" si="57"/>
        <v>0</v>
      </c>
      <c r="CQ314" s="497">
        <f t="shared" si="58"/>
        <v>0</v>
      </c>
      <c r="CR314" s="497">
        <f t="shared" si="59"/>
        <v>0</v>
      </c>
    </row>
    <row r="315" spans="1:96" ht="15.75">
      <c r="A315" s="48" t="s">
        <v>725</v>
      </c>
      <c r="B315" s="446" t="s">
        <v>916</v>
      </c>
      <c r="C315" s="191">
        <v>1759209</v>
      </c>
      <c r="D315" s="194">
        <v>0</v>
      </c>
      <c r="E315" s="191"/>
      <c r="F315" s="191"/>
      <c r="G315" s="191"/>
      <c r="H315" s="191"/>
      <c r="I315" s="191"/>
      <c r="J315" s="191"/>
      <c r="K315" s="191"/>
      <c r="L315" s="191"/>
      <c r="M315" s="191">
        <v>1950</v>
      </c>
      <c r="N315" s="191">
        <v>1759209</v>
      </c>
      <c r="O315" s="191"/>
      <c r="P315" s="191"/>
      <c r="Q315" s="191"/>
      <c r="R315" s="191"/>
      <c r="S315" s="191"/>
      <c r="T315" s="191"/>
      <c r="U315" s="191"/>
      <c r="V315" s="194"/>
      <c r="W315" s="191"/>
      <c r="X315" s="191"/>
      <c r="Y315" s="191"/>
      <c r="Z315" s="191"/>
      <c r="AA315" s="191"/>
      <c r="AB315" s="191"/>
      <c r="AC315" s="387"/>
      <c r="AD315" s="191"/>
      <c r="AE315" s="191"/>
      <c r="AF315" s="416"/>
      <c r="AJ315" s="416" t="s">
        <v>726</v>
      </c>
      <c r="AK315" s="416" t="s">
        <v>916</v>
      </c>
      <c r="AL315" s="486">
        <v>1640236</v>
      </c>
      <c r="AM315" s="486"/>
      <c r="AN315" s="486"/>
      <c r="AO315" s="486"/>
      <c r="AP315" s="486"/>
      <c r="AQ315" s="486"/>
      <c r="AR315" s="486"/>
      <c r="AS315" s="486"/>
      <c r="AT315" s="486"/>
      <c r="AU315" s="486"/>
      <c r="AV315" s="486">
        <v>1950</v>
      </c>
      <c r="AW315" s="486">
        <v>1640236</v>
      </c>
      <c r="AX315" s="486"/>
      <c r="AY315" s="486"/>
      <c r="AZ315" s="486"/>
      <c r="BA315" s="486"/>
      <c r="BB315" s="486"/>
      <c r="BC315" s="486"/>
      <c r="BD315" s="486"/>
      <c r="BE315" s="486"/>
      <c r="BF315" s="486"/>
      <c r="BG315" s="486"/>
      <c r="BH315" s="486"/>
      <c r="BI315" s="486"/>
      <c r="BJ315" s="486"/>
      <c r="BK315" s="486"/>
      <c r="BL315" s="486"/>
      <c r="BM315" s="486"/>
      <c r="BN315" s="447"/>
      <c r="BP315" s="497">
        <f t="shared" si="31"/>
        <v>118973</v>
      </c>
      <c r="BQ315" s="497">
        <f t="shared" si="32"/>
        <v>0</v>
      </c>
      <c r="BR315" s="497">
        <f t="shared" si="33"/>
        <v>0</v>
      </c>
      <c r="BS315" s="497">
        <f t="shared" si="34"/>
        <v>0</v>
      </c>
      <c r="BT315" s="497">
        <f t="shared" si="35"/>
        <v>0</v>
      </c>
      <c r="BU315" s="497">
        <f t="shared" si="36"/>
        <v>0</v>
      </c>
      <c r="BV315" s="497">
        <f t="shared" si="37"/>
        <v>0</v>
      </c>
      <c r="BW315" s="497">
        <f t="shared" si="38"/>
        <v>0</v>
      </c>
      <c r="BX315" s="497">
        <f t="shared" si="39"/>
        <v>0</v>
      </c>
      <c r="BY315" s="497">
        <f t="shared" si="40"/>
        <v>0</v>
      </c>
      <c r="BZ315" s="497">
        <f t="shared" si="41"/>
        <v>0</v>
      </c>
      <c r="CA315" s="497">
        <f t="shared" si="42"/>
        <v>118973</v>
      </c>
      <c r="CB315" s="497">
        <f t="shared" si="43"/>
        <v>0</v>
      </c>
      <c r="CC315" s="497">
        <f t="shared" si="44"/>
        <v>0</v>
      </c>
      <c r="CD315" s="497">
        <f t="shared" si="45"/>
        <v>0</v>
      </c>
      <c r="CE315" s="497">
        <f t="shared" si="46"/>
        <v>0</v>
      </c>
      <c r="CF315" s="497">
        <f t="shared" si="47"/>
        <v>0</v>
      </c>
      <c r="CG315" s="497">
        <f t="shared" si="48"/>
        <v>0</v>
      </c>
      <c r="CH315" s="497">
        <f t="shared" si="49"/>
        <v>0</v>
      </c>
      <c r="CI315" s="497">
        <f t="shared" si="50"/>
        <v>0</v>
      </c>
      <c r="CJ315" s="497">
        <f t="shared" si="51"/>
        <v>0</v>
      </c>
      <c r="CK315" s="497">
        <f t="shared" si="52"/>
        <v>0</v>
      </c>
      <c r="CL315" s="497">
        <f t="shared" si="53"/>
        <v>0</v>
      </c>
      <c r="CM315" s="497">
        <f t="shared" si="54"/>
        <v>0</v>
      </c>
      <c r="CN315" s="497">
        <f t="shared" si="55"/>
        <v>0</v>
      </c>
      <c r="CO315" s="497">
        <f t="shared" si="56"/>
        <v>0</v>
      </c>
      <c r="CP315" s="497">
        <f t="shared" si="57"/>
        <v>0</v>
      </c>
      <c r="CQ315" s="497">
        <f t="shared" si="58"/>
        <v>0</v>
      </c>
      <c r="CR315" s="497">
        <f t="shared" si="59"/>
        <v>0</v>
      </c>
    </row>
    <row r="316" spans="1:96" ht="15.75">
      <c r="A316" s="48" t="s">
        <v>726</v>
      </c>
      <c r="B316" s="446" t="s">
        <v>355</v>
      </c>
      <c r="C316" s="191">
        <v>2327234</v>
      </c>
      <c r="D316" s="194">
        <v>2327234</v>
      </c>
      <c r="E316" s="191"/>
      <c r="F316" s="191">
        <v>1669191</v>
      </c>
      <c r="G316" s="191">
        <v>658043</v>
      </c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4"/>
      <c r="W316" s="191"/>
      <c r="X316" s="191"/>
      <c r="Y316" s="191"/>
      <c r="Z316" s="191"/>
      <c r="AA316" s="191"/>
      <c r="AB316" s="191"/>
      <c r="AC316" s="387"/>
      <c r="AD316" s="191"/>
      <c r="AE316" s="191"/>
      <c r="AF316" s="416"/>
      <c r="AJ316" s="416" t="s">
        <v>727</v>
      </c>
      <c r="AK316" s="416" t="s">
        <v>355</v>
      </c>
      <c r="AL316" s="486">
        <v>2327234</v>
      </c>
      <c r="AM316" s="486">
        <v>2327234</v>
      </c>
      <c r="AN316" s="486"/>
      <c r="AO316" s="486">
        <v>1669191</v>
      </c>
      <c r="AP316" s="486">
        <v>658043</v>
      </c>
      <c r="AQ316" s="486"/>
      <c r="AR316" s="486"/>
      <c r="AS316" s="486"/>
      <c r="AT316" s="486"/>
      <c r="AU316" s="486"/>
      <c r="AV316" s="486"/>
      <c r="AW316" s="486"/>
      <c r="AX316" s="486"/>
      <c r="AY316" s="486"/>
      <c r="AZ316" s="486"/>
      <c r="BA316" s="486"/>
      <c r="BB316" s="486"/>
      <c r="BC316" s="486"/>
      <c r="BD316" s="486"/>
      <c r="BE316" s="486"/>
      <c r="BF316" s="486"/>
      <c r="BG316" s="486"/>
      <c r="BH316" s="486"/>
      <c r="BI316" s="486"/>
      <c r="BJ316" s="486"/>
      <c r="BK316" s="486"/>
      <c r="BL316" s="486"/>
      <c r="BM316" s="486"/>
      <c r="BN316" s="447"/>
      <c r="BP316" s="497">
        <f t="shared" si="31"/>
        <v>0</v>
      </c>
      <c r="BQ316" s="497">
        <f t="shared" si="32"/>
        <v>0</v>
      </c>
      <c r="BR316" s="497">
        <f t="shared" si="33"/>
        <v>0</v>
      </c>
      <c r="BS316" s="497">
        <f t="shared" si="34"/>
        <v>0</v>
      </c>
      <c r="BT316" s="497">
        <f t="shared" si="35"/>
        <v>0</v>
      </c>
      <c r="BU316" s="497">
        <f t="shared" si="36"/>
        <v>0</v>
      </c>
      <c r="BV316" s="497">
        <f t="shared" si="37"/>
        <v>0</v>
      </c>
      <c r="BW316" s="497">
        <f t="shared" si="38"/>
        <v>0</v>
      </c>
      <c r="BX316" s="497">
        <f t="shared" si="39"/>
        <v>0</v>
      </c>
      <c r="BY316" s="497">
        <f t="shared" si="40"/>
        <v>0</v>
      </c>
      <c r="BZ316" s="497">
        <f t="shared" si="41"/>
        <v>0</v>
      </c>
      <c r="CA316" s="497">
        <f t="shared" si="42"/>
        <v>0</v>
      </c>
      <c r="CB316" s="497">
        <f t="shared" si="43"/>
        <v>0</v>
      </c>
      <c r="CC316" s="497">
        <f t="shared" si="44"/>
        <v>0</v>
      </c>
      <c r="CD316" s="497">
        <f t="shared" si="45"/>
        <v>0</v>
      </c>
      <c r="CE316" s="497">
        <f t="shared" si="46"/>
        <v>0</v>
      </c>
      <c r="CF316" s="497">
        <f t="shared" si="47"/>
        <v>0</v>
      </c>
      <c r="CG316" s="497">
        <f t="shared" si="48"/>
        <v>0</v>
      </c>
      <c r="CH316" s="497">
        <f t="shared" si="49"/>
        <v>0</v>
      </c>
      <c r="CI316" s="497">
        <f t="shared" si="50"/>
        <v>0</v>
      </c>
      <c r="CJ316" s="497">
        <f t="shared" si="51"/>
        <v>0</v>
      </c>
      <c r="CK316" s="497">
        <f t="shared" si="52"/>
        <v>0</v>
      </c>
      <c r="CL316" s="497">
        <f t="shared" si="53"/>
        <v>0</v>
      </c>
      <c r="CM316" s="497">
        <f t="shared" si="54"/>
        <v>0</v>
      </c>
      <c r="CN316" s="497">
        <f t="shared" si="55"/>
        <v>0</v>
      </c>
      <c r="CO316" s="497">
        <f t="shared" si="56"/>
        <v>0</v>
      </c>
      <c r="CP316" s="497">
        <f t="shared" si="57"/>
        <v>0</v>
      </c>
      <c r="CQ316" s="497">
        <f t="shared" si="58"/>
        <v>0</v>
      </c>
      <c r="CR316" s="497">
        <f t="shared" si="59"/>
        <v>0</v>
      </c>
    </row>
    <row r="317" spans="1:96" ht="15.75">
      <c r="A317" s="48" t="s">
        <v>727</v>
      </c>
      <c r="B317" s="446" t="s">
        <v>917</v>
      </c>
      <c r="C317" s="191">
        <v>794345</v>
      </c>
      <c r="D317" s="194">
        <v>794345</v>
      </c>
      <c r="E317" s="191"/>
      <c r="F317" s="191">
        <v>0</v>
      </c>
      <c r="G317" s="191">
        <v>0</v>
      </c>
      <c r="H317" s="191"/>
      <c r="I317" s="191">
        <v>794345</v>
      </c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4"/>
      <c r="W317" s="191"/>
      <c r="X317" s="191"/>
      <c r="Y317" s="191"/>
      <c r="Z317" s="191"/>
      <c r="AA317" s="191"/>
      <c r="AB317" s="191"/>
      <c r="AC317" s="387"/>
      <c r="AD317" s="191"/>
      <c r="AE317" s="191"/>
      <c r="AF317" s="416"/>
      <c r="AJ317" s="416" t="s">
        <v>728</v>
      </c>
      <c r="AK317" s="416" t="s">
        <v>917</v>
      </c>
      <c r="AL317" s="486">
        <v>705002</v>
      </c>
      <c r="AM317" s="486">
        <v>705002</v>
      </c>
      <c r="AN317" s="486"/>
      <c r="AO317" s="486">
        <v>0</v>
      </c>
      <c r="AP317" s="486">
        <v>0</v>
      </c>
      <c r="AQ317" s="486"/>
      <c r="AR317" s="486">
        <v>705002</v>
      </c>
      <c r="AS317" s="486"/>
      <c r="AT317" s="486"/>
      <c r="AU317" s="486"/>
      <c r="AV317" s="486"/>
      <c r="AW317" s="486"/>
      <c r="AX317" s="486"/>
      <c r="AY317" s="486"/>
      <c r="AZ317" s="486"/>
      <c r="BA317" s="486"/>
      <c r="BB317" s="486"/>
      <c r="BC317" s="486"/>
      <c r="BD317" s="486"/>
      <c r="BE317" s="486"/>
      <c r="BF317" s="486"/>
      <c r="BG317" s="486"/>
      <c r="BH317" s="486"/>
      <c r="BI317" s="486"/>
      <c r="BJ317" s="486"/>
      <c r="BK317" s="486"/>
      <c r="BL317" s="486"/>
      <c r="BM317" s="486"/>
      <c r="BN317" s="447"/>
      <c r="BP317" s="497">
        <f t="shared" si="31"/>
        <v>89343</v>
      </c>
      <c r="BQ317" s="497">
        <f t="shared" si="32"/>
        <v>89343</v>
      </c>
      <c r="BR317" s="497">
        <f t="shared" si="33"/>
        <v>0</v>
      </c>
      <c r="BS317" s="497">
        <f t="shared" si="34"/>
        <v>0</v>
      </c>
      <c r="BT317" s="497">
        <f t="shared" si="35"/>
        <v>0</v>
      </c>
      <c r="BU317" s="497">
        <f t="shared" si="36"/>
        <v>0</v>
      </c>
      <c r="BV317" s="497">
        <f t="shared" si="37"/>
        <v>89343</v>
      </c>
      <c r="BW317" s="497">
        <f t="shared" si="38"/>
        <v>0</v>
      </c>
      <c r="BX317" s="497">
        <f t="shared" si="39"/>
        <v>0</v>
      </c>
      <c r="BY317" s="497">
        <f t="shared" si="40"/>
        <v>0</v>
      </c>
      <c r="BZ317" s="497">
        <f t="shared" si="41"/>
        <v>0</v>
      </c>
      <c r="CA317" s="497">
        <f t="shared" si="42"/>
        <v>0</v>
      </c>
      <c r="CB317" s="497">
        <f t="shared" si="43"/>
        <v>0</v>
      </c>
      <c r="CC317" s="497">
        <f t="shared" si="44"/>
        <v>0</v>
      </c>
      <c r="CD317" s="497">
        <f t="shared" si="45"/>
        <v>0</v>
      </c>
      <c r="CE317" s="497">
        <f t="shared" si="46"/>
        <v>0</v>
      </c>
      <c r="CF317" s="497">
        <f t="shared" si="47"/>
        <v>0</v>
      </c>
      <c r="CG317" s="497">
        <f t="shared" si="48"/>
        <v>0</v>
      </c>
      <c r="CH317" s="497">
        <f t="shared" si="49"/>
        <v>0</v>
      </c>
      <c r="CI317" s="497">
        <f t="shared" si="50"/>
        <v>0</v>
      </c>
      <c r="CJ317" s="497">
        <f t="shared" si="51"/>
        <v>0</v>
      </c>
      <c r="CK317" s="497">
        <f t="shared" si="52"/>
        <v>0</v>
      </c>
      <c r="CL317" s="497">
        <f t="shared" si="53"/>
        <v>0</v>
      </c>
      <c r="CM317" s="497">
        <f t="shared" si="54"/>
        <v>0</v>
      </c>
      <c r="CN317" s="497">
        <f t="shared" si="55"/>
        <v>0</v>
      </c>
      <c r="CO317" s="497">
        <f t="shared" si="56"/>
        <v>0</v>
      </c>
      <c r="CP317" s="497">
        <f t="shared" si="57"/>
        <v>0</v>
      </c>
      <c r="CQ317" s="497">
        <f t="shared" si="58"/>
        <v>0</v>
      </c>
      <c r="CR317" s="497">
        <f t="shared" si="59"/>
        <v>0</v>
      </c>
    </row>
    <row r="318" spans="1:96" ht="15.75">
      <c r="A318" s="48" t="s">
        <v>728</v>
      </c>
      <c r="B318" s="446" t="s">
        <v>918</v>
      </c>
      <c r="C318" s="191">
        <v>1300000</v>
      </c>
      <c r="D318" s="194">
        <v>1300000</v>
      </c>
      <c r="E318" s="191">
        <v>1300000</v>
      </c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4"/>
      <c r="W318" s="191"/>
      <c r="X318" s="191"/>
      <c r="Y318" s="191"/>
      <c r="Z318" s="191"/>
      <c r="AA318" s="191"/>
      <c r="AB318" s="191"/>
      <c r="AC318" s="387"/>
      <c r="AD318" s="191"/>
      <c r="AE318" s="191"/>
      <c r="AF318" s="416"/>
      <c r="AJ318" s="416" t="s">
        <v>729</v>
      </c>
      <c r="AK318" s="416" t="s">
        <v>918</v>
      </c>
      <c r="AL318" s="486">
        <v>915436</v>
      </c>
      <c r="AM318" s="486">
        <v>915436</v>
      </c>
      <c r="AN318" s="486">
        <v>915436</v>
      </c>
      <c r="AO318" s="486"/>
      <c r="AP318" s="486"/>
      <c r="AQ318" s="486"/>
      <c r="AR318" s="486"/>
      <c r="AS318" s="486"/>
      <c r="AT318" s="486"/>
      <c r="AU318" s="486"/>
      <c r="AV318" s="486"/>
      <c r="AW318" s="486"/>
      <c r="AX318" s="486"/>
      <c r="AY318" s="486"/>
      <c r="AZ318" s="486"/>
      <c r="BA318" s="486"/>
      <c r="BB318" s="486"/>
      <c r="BC318" s="486"/>
      <c r="BD318" s="486"/>
      <c r="BE318" s="486"/>
      <c r="BF318" s="486"/>
      <c r="BG318" s="486"/>
      <c r="BH318" s="486"/>
      <c r="BI318" s="486"/>
      <c r="BJ318" s="486"/>
      <c r="BK318" s="486"/>
      <c r="BL318" s="486"/>
      <c r="BM318" s="486"/>
      <c r="BN318" s="447"/>
      <c r="BP318" s="497">
        <f t="shared" si="31"/>
        <v>384564</v>
      </c>
      <c r="BQ318" s="497">
        <f t="shared" si="32"/>
        <v>384564</v>
      </c>
      <c r="BR318" s="497">
        <f t="shared" si="33"/>
        <v>384564</v>
      </c>
      <c r="BS318" s="497">
        <f t="shared" si="34"/>
        <v>0</v>
      </c>
      <c r="BT318" s="497">
        <f t="shared" si="35"/>
        <v>0</v>
      </c>
      <c r="BU318" s="497">
        <f t="shared" si="36"/>
        <v>0</v>
      </c>
      <c r="BV318" s="497">
        <f t="shared" si="37"/>
        <v>0</v>
      </c>
      <c r="BW318" s="497">
        <f t="shared" si="38"/>
        <v>0</v>
      </c>
      <c r="BX318" s="497">
        <f t="shared" si="39"/>
        <v>0</v>
      </c>
      <c r="BY318" s="497">
        <f t="shared" si="40"/>
        <v>0</v>
      </c>
      <c r="BZ318" s="497">
        <f t="shared" si="41"/>
        <v>0</v>
      </c>
      <c r="CA318" s="497">
        <f t="shared" si="42"/>
        <v>0</v>
      </c>
      <c r="CB318" s="497">
        <f t="shared" si="43"/>
        <v>0</v>
      </c>
      <c r="CC318" s="497">
        <f t="shared" si="44"/>
        <v>0</v>
      </c>
      <c r="CD318" s="497">
        <f t="shared" si="45"/>
        <v>0</v>
      </c>
      <c r="CE318" s="497">
        <f t="shared" si="46"/>
        <v>0</v>
      </c>
      <c r="CF318" s="497">
        <f t="shared" si="47"/>
        <v>0</v>
      </c>
      <c r="CG318" s="497">
        <f t="shared" si="48"/>
        <v>0</v>
      </c>
      <c r="CH318" s="497">
        <f t="shared" si="49"/>
        <v>0</v>
      </c>
      <c r="CI318" s="497">
        <f t="shared" si="50"/>
        <v>0</v>
      </c>
      <c r="CJ318" s="497">
        <f t="shared" si="51"/>
        <v>0</v>
      </c>
      <c r="CK318" s="497">
        <f t="shared" si="52"/>
        <v>0</v>
      </c>
      <c r="CL318" s="497">
        <f t="shared" si="53"/>
        <v>0</v>
      </c>
      <c r="CM318" s="497">
        <f t="shared" si="54"/>
        <v>0</v>
      </c>
      <c r="CN318" s="497">
        <f t="shared" si="55"/>
        <v>0</v>
      </c>
      <c r="CO318" s="497">
        <f t="shared" si="56"/>
        <v>0</v>
      </c>
      <c r="CP318" s="497">
        <f t="shared" si="57"/>
        <v>0</v>
      </c>
      <c r="CQ318" s="497">
        <f t="shared" si="58"/>
        <v>0</v>
      </c>
      <c r="CR318" s="497">
        <f t="shared" si="59"/>
        <v>0</v>
      </c>
    </row>
    <row r="319" spans="1:96" ht="15.75">
      <c r="A319" s="48" t="s">
        <v>729</v>
      </c>
      <c r="B319" s="446" t="s">
        <v>919</v>
      </c>
      <c r="C319" s="191">
        <v>794574</v>
      </c>
      <c r="D319" s="194">
        <v>794574</v>
      </c>
      <c r="E319" s="191">
        <v>794574</v>
      </c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4"/>
      <c r="W319" s="191"/>
      <c r="X319" s="191"/>
      <c r="Y319" s="191"/>
      <c r="Z319" s="191"/>
      <c r="AA319" s="191"/>
      <c r="AB319" s="191"/>
      <c r="AC319" s="387"/>
      <c r="AD319" s="191"/>
      <c r="AE319" s="191"/>
      <c r="AF319" s="416"/>
      <c r="AJ319" s="416" t="s">
        <v>730</v>
      </c>
      <c r="AK319" s="416" t="s">
        <v>919</v>
      </c>
      <c r="AL319" s="486">
        <v>717409</v>
      </c>
      <c r="AM319" s="486">
        <v>717409</v>
      </c>
      <c r="AN319" s="486">
        <v>717409</v>
      </c>
      <c r="AO319" s="486"/>
      <c r="AP319" s="486"/>
      <c r="AQ319" s="486"/>
      <c r="AR319" s="486"/>
      <c r="AS319" s="486"/>
      <c r="AT319" s="486"/>
      <c r="AU319" s="486"/>
      <c r="AV319" s="486"/>
      <c r="AW319" s="486"/>
      <c r="AX319" s="486"/>
      <c r="AY319" s="486"/>
      <c r="AZ319" s="486"/>
      <c r="BA319" s="486"/>
      <c r="BB319" s="486"/>
      <c r="BC319" s="486"/>
      <c r="BD319" s="486"/>
      <c r="BE319" s="486"/>
      <c r="BF319" s="486"/>
      <c r="BG319" s="486"/>
      <c r="BH319" s="486"/>
      <c r="BI319" s="486"/>
      <c r="BJ319" s="486"/>
      <c r="BK319" s="486"/>
      <c r="BL319" s="486"/>
      <c r="BM319" s="486"/>
      <c r="BN319" s="447"/>
      <c r="BP319" s="497">
        <f t="shared" si="31"/>
        <v>77165</v>
      </c>
      <c r="BQ319" s="497">
        <f t="shared" si="32"/>
        <v>77165</v>
      </c>
      <c r="BR319" s="497">
        <f t="shared" si="33"/>
        <v>77165</v>
      </c>
      <c r="BS319" s="497">
        <f t="shared" si="34"/>
        <v>0</v>
      </c>
      <c r="BT319" s="497">
        <f t="shared" si="35"/>
        <v>0</v>
      </c>
      <c r="BU319" s="497">
        <f t="shared" si="36"/>
        <v>0</v>
      </c>
      <c r="BV319" s="497">
        <f t="shared" si="37"/>
        <v>0</v>
      </c>
      <c r="BW319" s="497">
        <f t="shared" si="38"/>
        <v>0</v>
      </c>
      <c r="BX319" s="497">
        <f t="shared" si="39"/>
        <v>0</v>
      </c>
      <c r="BY319" s="497">
        <f t="shared" si="40"/>
        <v>0</v>
      </c>
      <c r="BZ319" s="497">
        <f t="shared" si="41"/>
        <v>0</v>
      </c>
      <c r="CA319" s="497">
        <f t="shared" si="42"/>
        <v>0</v>
      </c>
      <c r="CB319" s="497">
        <f t="shared" si="43"/>
        <v>0</v>
      </c>
      <c r="CC319" s="497">
        <f t="shared" si="44"/>
        <v>0</v>
      </c>
      <c r="CD319" s="497">
        <f t="shared" si="45"/>
        <v>0</v>
      </c>
      <c r="CE319" s="497">
        <f t="shared" si="46"/>
        <v>0</v>
      </c>
      <c r="CF319" s="497">
        <f t="shared" si="47"/>
        <v>0</v>
      </c>
      <c r="CG319" s="497">
        <f t="shared" si="48"/>
        <v>0</v>
      </c>
      <c r="CH319" s="497">
        <f t="shared" si="49"/>
        <v>0</v>
      </c>
      <c r="CI319" s="497">
        <f t="shared" si="50"/>
        <v>0</v>
      </c>
      <c r="CJ319" s="497">
        <f t="shared" si="51"/>
        <v>0</v>
      </c>
      <c r="CK319" s="497">
        <f t="shared" si="52"/>
        <v>0</v>
      </c>
      <c r="CL319" s="497">
        <f t="shared" si="53"/>
        <v>0</v>
      </c>
      <c r="CM319" s="497">
        <f t="shared" si="54"/>
        <v>0</v>
      </c>
      <c r="CN319" s="497">
        <f t="shared" si="55"/>
        <v>0</v>
      </c>
      <c r="CO319" s="497">
        <f t="shared" si="56"/>
        <v>0</v>
      </c>
      <c r="CP319" s="497">
        <f t="shared" si="57"/>
        <v>0</v>
      </c>
      <c r="CQ319" s="497">
        <f t="shared" si="58"/>
        <v>0</v>
      </c>
      <c r="CR319" s="497">
        <f t="shared" si="59"/>
        <v>0</v>
      </c>
    </row>
    <row r="320" spans="1:96" ht="15.75">
      <c r="A320" s="48" t="s">
        <v>730</v>
      </c>
      <c r="B320" s="446" t="s">
        <v>920</v>
      </c>
      <c r="C320" s="191">
        <v>973889</v>
      </c>
      <c r="D320" s="194">
        <v>973889</v>
      </c>
      <c r="E320" s="191">
        <v>973889</v>
      </c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4"/>
      <c r="W320" s="191"/>
      <c r="X320" s="191"/>
      <c r="Y320" s="191"/>
      <c r="Z320" s="191"/>
      <c r="AA320" s="191"/>
      <c r="AB320" s="191"/>
      <c r="AC320" s="387"/>
      <c r="AD320" s="191"/>
      <c r="AE320" s="191"/>
      <c r="AF320" s="416"/>
      <c r="AJ320" s="416" t="s">
        <v>731</v>
      </c>
      <c r="AK320" s="416" t="s">
        <v>920</v>
      </c>
      <c r="AL320" s="486">
        <v>973889</v>
      </c>
      <c r="AM320" s="486">
        <v>973889</v>
      </c>
      <c r="AN320" s="486">
        <v>973889</v>
      </c>
      <c r="AO320" s="486"/>
      <c r="AP320" s="486"/>
      <c r="AQ320" s="486"/>
      <c r="AR320" s="486"/>
      <c r="AS320" s="486"/>
      <c r="AT320" s="486"/>
      <c r="AU320" s="486"/>
      <c r="AV320" s="486"/>
      <c r="AW320" s="486"/>
      <c r="AX320" s="486"/>
      <c r="AY320" s="486"/>
      <c r="AZ320" s="486"/>
      <c r="BA320" s="486"/>
      <c r="BB320" s="486"/>
      <c r="BC320" s="486"/>
      <c r="BD320" s="486"/>
      <c r="BE320" s="486"/>
      <c r="BF320" s="486"/>
      <c r="BG320" s="486"/>
      <c r="BH320" s="486"/>
      <c r="BI320" s="486"/>
      <c r="BJ320" s="486"/>
      <c r="BK320" s="486"/>
      <c r="BL320" s="486"/>
      <c r="BM320" s="486"/>
      <c r="BN320" s="447"/>
      <c r="BP320" s="497">
        <f t="shared" si="31"/>
        <v>0</v>
      </c>
      <c r="BQ320" s="497">
        <f t="shared" si="32"/>
        <v>0</v>
      </c>
      <c r="BR320" s="497">
        <f t="shared" si="33"/>
        <v>0</v>
      </c>
      <c r="BS320" s="497">
        <f t="shared" si="34"/>
        <v>0</v>
      </c>
      <c r="BT320" s="497">
        <f t="shared" si="35"/>
        <v>0</v>
      </c>
      <c r="BU320" s="497">
        <f t="shared" si="36"/>
        <v>0</v>
      </c>
      <c r="BV320" s="497">
        <f t="shared" si="37"/>
        <v>0</v>
      </c>
      <c r="BW320" s="497">
        <f t="shared" si="38"/>
        <v>0</v>
      </c>
      <c r="BX320" s="497">
        <f t="shared" si="39"/>
        <v>0</v>
      </c>
      <c r="BY320" s="497">
        <f t="shared" si="40"/>
        <v>0</v>
      </c>
      <c r="BZ320" s="497">
        <f t="shared" si="41"/>
        <v>0</v>
      </c>
      <c r="CA320" s="497">
        <f t="shared" si="42"/>
        <v>0</v>
      </c>
      <c r="CB320" s="497">
        <f t="shared" si="43"/>
        <v>0</v>
      </c>
      <c r="CC320" s="497">
        <f t="shared" si="44"/>
        <v>0</v>
      </c>
      <c r="CD320" s="497">
        <f t="shared" si="45"/>
        <v>0</v>
      </c>
      <c r="CE320" s="497">
        <f t="shared" si="46"/>
        <v>0</v>
      </c>
      <c r="CF320" s="497">
        <f t="shared" si="47"/>
        <v>0</v>
      </c>
      <c r="CG320" s="497">
        <f t="shared" si="48"/>
        <v>0</v>
      </c>
      <c r="CH320" s="497">
        <f t="shared" si="49"/>
        <v>0</v>
      </c>
      <c r="CI320" s="497">
        <f t="shared" si="50"/>
        <v>0</v>
      </c>
      <c r="CJ320" s="497">
        <f t="shared" si="51"/>
        <v>0</v>
      </c>
      <c r="CK320" s="497">
        <f t="shared" si="52"/>
        <v>0</v>
      </c>
      <c r="CL320" s="497">
        <f t="shared" si="53"/>
        <v>0</v>
      </c>
      <c r="CM320" s="497">
        <f t="shared" si="54"/>
        <v>0</v>
      </c>
      <c r="CN320" s="497">
        <f t="shared" si="55"/>
        <v>0</v>
      </c>
      <c r="CO320" s="497">
        <f t="shared" si="56"/>
        <v>0</v>
      </c>
      <c r="CP320" s="497">
        <f t="shared" si="57"/>
        <v>0</v>
      </c>
      <c r="CQ320" s="497">
        <f t="shared" si="58"/>
        <v>0</v>
      </c>
      <c r="CR320" s="497">
        <f t="shared" si="59"/>
        <v>0</v>
      </c>
    </row>
    <row r="321" spans="1:96" ht="15.75">
      <c r="A321" s="48" t="s">
        <v>731</v>
      </c>
      <c r="B321" s="446" t="s">
        <v>921</v>
      </c>
      <c r="C321" s="191">
        <v>3092539</v>
      </c>
      <c r="D321" s="194">
        <v>3092539</v>
      </c>
      <c r="E321" s="191">
        <v>3092539</v>
      </c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4"/>
      <c r="W321" s="191"/>
      <c r="X321" s="191"/>
      <c r="Y321" s="191"/>
      <c r="Z321" s="191"/>
      <c r="AA321" s="191"/>
      <c r="AB321" s="191"/>
      <c r="AC321" s="387"/>
      <c r="AD321" s="191"/>
      <c r="AE321" s="191"/>
      <c r="AF321" s="416"/>
      <c r="AJ321" s="416" t="s">
        <v>732</v>
      </c>
      <c r="AK321" s="416" t="s">
        <v>921</v>
      </c>
      <c r="AL321" s="486">
        <v>2265688</v>
      </c>
      <c r="AM321" s="486">
        <v>2265688</v>
      </c>
      <c r="AN321" s="486">
        <v>2265688</v>
      </c>
      <c r="AO321" s="486"/>
      <c r="AP321" s="486"/>
      <c r="AQ321" s="486"/>
      <c r="AR321" s="486"/>
      <c r="AS321" s="486"/>
      <c r="AT321" s="486"/>
      <c r="AU321" s="486"/>
      <c r="AV321" s="486"/>
      <c r="AW321" s="486"/>
      <c r="AX321" s="486"/>
      <c r="AY321" s="486"/>
      <c r="AZ321" s="486"/>
      <c r="BA321" s="486"/>
      <c r="BB321" s="486"/>
      <c r="BC321" s="486"/>
      <c r="BD321" s="486"/>
      <c r="BE321" s="486"/>
      <c r="BF321" s="486"/>
      <c r="BG321" s="486"/>
      <c r="BH321" s="486"/>
      <c r="BI321" s="486"/>
      <c r="BJ321" s="486"/>
      <c r="BK321" s="486"/>
      <c r="BL321" s="486"/>
      <c r="BM321" s="486"/>
      <c r="BN321" s="447"/>
      <c r="BP321" s="497">
        <f t="shared" si="31"/>
        <v>826851</v>
      </c>
      <c r="BQ321" s="497">
        <f t="shared" si="32"/>
        <v>826851</v>
      </c>
      <c r="BR321" s="497">
        <f t="shared" si="33"/>
        <v>826851</v>
      </c>
      <c r="BS321" s="497">
        <f t="shared" si="34"/>
        <v>0</v>
      </c>
      <c r="BT321" s="497">
        <f t="shared" si="35"/>
        <v>0</v>
      </c>
      <c r="BU321" s="497">
        <f t="shared" si="36"/>
        <v>0</v>
      </c>
      <c r="BV321" s="497">
        <f t="shared" si="37"/>
        <v>0</v>
      </c>
      <c r="BW321" s="497">
        <f t="shared" si="38"/>
        <v>0</v>
      </c>
      <c r="BX321" s="497">
        <f t="shared" si="39"/>
        <v>0</v>
      </c>
      <c r="BY321" s="497">
        <f t="shared" si="40"/>
        <v>0</v>
      </c>
      <c r="BZ321" s="497">
        <f t="shared" si="41"/>
        <v>0</v>
      </c>
      <c r="CA321" s="497">
        <f t="shared" si="42"/>
        <v>0</v>
      </c>
      <c r="CB321" s="497">
        <f t="shared" si="43"/>
        <v>0</v>
      </c>
      <c r="CC321" s="497">
        <f t="shared" si="44"/>
        <v>0</v>
      </c>
      <c r="CD321" s="497">
        <f t="shared" si="45"/>
        <v>0</v>
      </c>
      <c r="CE321" s="497">
        <f t="shared" si="46"/>
        <v>0</v>
      </c>
      <c r="CF321" s="497">
        <f t="shared" si="47"/>
        <v>0</v>
      </c>
      <c r="CG321" s="497">
        <f t="shared" si="48"/>
        <v>0</v>
      </c>
      <c r="CH321" s="497">
        <f t="shared" si="49"/>
        <v>0</v>
      </c>
      <c r="CI321" s="497">
        <f t="shared" si="50"/>
        <v>0</v>
      </c>
      <c r="CJ321" s="497">
        <f t="shared" si="51"/>
        <v>0</v>
      </c>
      <c r="CK321" s="497">
        <f t="shared" si="52"/>
        <v>0</v>
      </c>
      <c r="CL321" s="497">
        <f t="shared" si="53"/>
        <v>0</v>
      </c>
      <c r="CM321" s="497">
        <f t="shared" si="54"/>
        <v>0</v>
      </c>
      <c r="CN321" s="497">
        <f t="shared" si="55"/>
        <v>0</v>
      </c>
      <c r="CO321" s="497">
        <f t="shared" si="56"/>
        <v>0</v>
      </c>
      <c r="CP321" s="497">
        <f t="shared" si="57"/>
        <v>0</v>
      </c>
      <c r="CQ321" s="497">
        <f t="shared" si="58"/>
        <v>0</v>
      </c>
      <c r="CR321" s="497">
        <f t="shared" si="59"/>
        <v>0</v>
      </c>
    </row>
    <row r="322" spans="1:96" ht="15.75">
      <c r="A322" s="48" t="s">
        <v>732</v>
      </c>
      <c r="B322" s="446" t="s">
        <v>922</v>
      </c>
      <c r="C322" s="191">
        <v>516557</v>
      </c>
      <c r="D322" s="194">
        <v>516557</v>
      </c>
      <c r="E322" s="191">
        <v>516557</v>
      </c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4"/>
      <c r="W322" s="191"/>
      <c r="X322" s="191"/>
      <c r="Y322" s="191"/>
      <c r="Z322" s="191"/>
      <c r="AA322" s="191"/>
      <c r="AB322" s="191"/>
      <c r="AC322" s="387"/>
      <c r="AD322" s="191"/>
      <c r="AE322" s="191"/>
      <c r="AF322" s="416"/>
      <c r="AJ322" s="416" t="s">
        <v>733</v>
      </c>
      <c r="AK322" s="416" t="s">
        <v>922</v>
      </c>
      <c r="AL322" s="486">
        <v>516557</v>
      </c>
      <c r="AM322" s="486">
        <v>516557</v>
      </c>
      <c r="AN322" s="486">
        <v>516557</v>
      </c>
      <c r="AO322" s="486"/>
      <c r="AP322" s="486"/>
      <c r="AQ322" s="486"/>
      <c r="AR322" s="486"/>
      <c r="AS322" s="486"/>
      <c r="AT322" s="486"/>
      <c r="AU322" s="486"/>
      <c r="AV322" s="486"/>
      <c r="AW322" s="486"/>
      <c r="AX322" s="486"/>
      <c r="AY322" s="486"/>
      <c r="AZ322" s="486"/>
      <c r="BA322" s="486"/>
      <c r="BB322" s="486"/>
      <c r="BC322" s="486"/>
      <c r="BD322" s="486"/>
      <c r="BE322" s="486"/>
      <c r="BF322" s="486"/>
      <c r="BG322" s="486"/>
      <c r="BH322" s="486"/>
      <c r="BI322" s="486"/>
      <c r="BJ322" s="486"/>
      <c r="BK322" s="486"/>
      <c r="BL322" s="486"/>
      <c r="BM322" s="486"/>
      <c r="BN322" s="447"/>
      <c r="BP322" s="497">
        <f t="shared" si="31"/>
        <v>0</v>
      </c>
      <c r="BQ322" s="497">
        <f t="shared" si="32"/>
        <v>0</v>
      </c>
      <c r="BR322" s="497">
        <f t="shared" si="33"/>
        <v>0</v>
      </c>
      <c r="BS322" s="497">
        <f t="shared" si="34"/>
        <v>0</v>
      </c>
      <c r="BT322" s="497">
        <f t="shared" si="35"/>
        <v>0</v>
      </c>
      <c r="BU322" s="497">
        <f t="shared" si="36"/>
        <v>0</v>
      </c>
      <c r="BV322" s="497">
        <f t="shared" si="37"/>
        <v>0</v>
      </c>
      <c r="BW322" s="497">
        <f t="shared" si="38"/>
        <v>0</v>
      </c>
      <c r="BX322" s="497">
        <f t="shared" si="39"/>
        <v>0</v>
      </c>
      <c r="BY322" s="497">
        <f t="shared" si="40"/>
        <v>0</v>
      </c>
      <c r="BZ322" s="497">
        <f t="shared" si="41"/>
        <v>0</v>
      </c>
      <c r="CA322" s="497">
        <f t="shared" si="42"/>
        <v>0</v>
      </c>
      <c r="CB322" s="497">
        <f t="shared" si="43"/>
        <v>0</v>
      </c>
      <c r="CC322" s="497">
        <f t="shared" si="44"/>
        <v>0</v>
      </c>
      <c r="CD322" s="497">
        <f t="shared" si="45"/>
        <v>0</v>
      </c>
      <c r="CE322" s="497">
        <f t="shared" si="46"/>
        <v>0</v>
      </c>
      <c r="CF322" s="497">
        <f t="shared" si="47"/>
        <v>0</v>
      </c>
      <c r="CG322" s="497">
        <f t="shared" si="48"/>
        <v>0</v>
      </c>
      <c r="CH322" s="497">
        <f t="shared" si="49"/>
        <v>0</v>
      </c>
      <c r="CI322" s="497">
        <f t="shared" si="50"/>
        <v>0</v>
      </c>
      <c r="CJ322" s="497">
        <f t="shared" si="51"/>
        <v>0</v>
      </c>
      <c r="CK322" s="497">
        <f t="shared" si="52"/>
        <v>0</v>
      </c>
      <c r="CL322" s="497">
        <f t="shared" si="53"/>
        <v>0</v>
      </c>
      <c r="CM322" s="497">
        <f t="shared" si="54"/>
        <v>0</v>
      </c>
      <c r="CN322" s="497">
        <f t="shared" si="55"/>
        <v>0</v>
      </c>
      <c r="CO322" s="497">
        <f t="shared" si="56"/>
        <v>0</v>
      </c>
      <c r="CP322" s="497">
        <f t="shared" si="57"/>
        <v>0</v>
      </c>
      <c r="CQ322" s="497">
        <f t="shared" si="58"/>
        <v>0</v>
      </c>
      <c r="CR322" s="497">
        <f t="shared" si="59"/>
        <v>0</v>
      </c>
    </row>
    <row r="323" spans="1:96" ht="15.75">
      <c r="A323" s="48" t="s">
        <v>733</v>
      </c>
      <c r="B323" s="446" t="s">
        <v>923</v>
      </c>
      <c r="C323" s="191">
        <v>2230501</v>
      </c>
      <c r="D323" s="194">
        <v>2230501</v>
      </c>
      <c r="E323" s="191">
        <v>1207817</v>
      </c>
      <c r="F323" s="191">
        <v>535167</v>
      </c>
      <c r="G323" s="191">
        <v>487517</v>
      </c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4"/>
      <c r="W323" s="191"/>
      <c r="X323" s="191"/>
      <c r="Y323" s="191"/>
      <c r="Z323" s="191"/>
      <c r="AA323" s="191"/>
      <c r="AB323" s="191"/>
      <c r="AC323" s="387"/>
      <c r="AD323" s="191"/>
      <c r="AE323" s="191"/>
      <c r="AF323" s="416"/>
      <c r="AJ323" s="416" t="s">
        <v>734</v>
      </c>
      <c r="AK323" s="416" t="s">
        <v>923</v>
      </c>
      <c r="AL323" s="486">
        <v>2173559</v>
      </c>
      <c r="AM323" s="486">
        <v>2173559</v>
      </c>
      <c r="AN323" s="486">
        <v>1159243</v>
      </c>
      <c r="AO323" s="486">
        <v>535156</v>
      </c>
      <c r="AP323" s="486">
        <v>479160</v>
      </c>
      <c r="AQ323" s="486"/>
      <c r="AR323" s="486"/>
      <c r="AS323" s="486"/>
      <c r="AT323" s="486"/>
      <c r="AU323" s="486"/>
      <c r="AV323" s="486"/>
      <c r="AW323" s="486"/>
      <c r="AX323" s="486"/>
      <c r="AY323" s="486"/>
      <c r="AZ323" s="486"/>
      <c r="BA323" s="486"/>
      <c r="BB323" s="486"/>
      <c r="BC323" s="486"/>
      <c r="BD323" s="486"/>
      <c r="BE323" s="486"/>
      <c r="BF323" s="486"/>
      <c r="BG323" s="486"/>
      <c r="BH323" s="486"/>
      <c r="BI323" s="486"/>
      <c r="BJ323" s="486"/>
      <c r="BK323" s="486"/>
      <c r="BL323" s="486"/>
      <c r="BM323" s="486"/>
      <c r="BN323" s="447"/>
      <c r="BP323" s="497">
        <f t="shared" si="31"/>
        <v>56942</v>
      </c>
      <c r="BQ323" s="497">
        <f t="shared" si="32"/>
        <v>56942</v>
      </c>
      <c r="BR323" s="497">
        <f t="shared" si="33"/>
        <v>48574</v>
      </c>
      <c r="BS323" s="497">
        <f t="shared" si="34"/>
        <v>11</v>
      </c>
      <c r="BT323" s="497">
        <f t="shared" si="35"/>
        <v>8357</v>
      </c>
      <c r="BU323" s="497">
        <f t="shared" si="36"/>
        <v>0</v>
      </c>
      <c r="BV323" s="497">
        <f t="shared" si="37"/>
        <v>0</v>
      </c>
      <c r="BW323" s="497">
        <f t="shared" si="38"/>
        <v>0</v>
      </c>
      <c r="BX323" s="497">
        <f t="shared" si="39"/>
        <v>0</v>
      </c>
      <c r="BY323" s="497">
        <f t="shared" si="40"/>
        <v>0</v>
      </c>
      <c r="BZ323" s="497">
        <f t="shared" si="41"/>
        <v>0</v>
      </c>
      <c r="CA323" s="497">
        <f t="shared" si="42"/>
        <v>0</v>
      </c>
      <c r="CB323" s="497">
        <f t="shared" si="43"/>
        <v>0</v>
      </c>
      <c r="CC323" s="497">
        <f t="shared" si="44"/>
        <v>0</v>
      </c>
      <c r="CD323" s="497">
        <f t="shared" si="45"/>
        <v>0</v>
      </c>
      <c r="CE323" s="497">
        <f t="shared" si="46"/>
        <v>0</v>
      </c>
      <c r="CF323" s="497">
        <f t="shared" si="47"/>
        <v>0</v>
      </c>
      <c r="CG323" s="497">
        <f t="shared" si="48"/>
        <v>0</v>
      </c>
      <c r="CH323" s="497">
        <f t="shared" si="49"/>
        <v>0</v>
      </c>
      <c r="CI323" s="497">
        <f t="shared" si="50"/>
        <v>0</v>
      </c>
      <c r="CJ323" s="497">
        <f t="shared" si="51"/>
        <v>0</v>
      </c>
      <c r="CK323" s="497">
        <f t="shared" si="52"/>
        <v>0</v>
      </c>
      <c r="CL323" s="497">
        <f t="shared" si="53"/>
        <v>0</v>
      </c>
      <c r="CM323" s="497">
        <f t="shared" si="54"/>
        <v>0</v>
      </c>
      <c r="CN323" s="497">
        <f t="shared" si="55"/>
        <v>0</v>
      </c>
      <c r="CO323" s="497">
        <f t="shared" si="56"/>
        <v>0</v>
      </c>
      <c r="CP323" s="497">
        <f t="shared" si="57"/>
        <v>0</v>
      </c>
      <c r="CQ323" s="497">
        <f t="shared" si="58"/>
        <v>0</v>
      </c>
      <c r="CR323" s="497">
        <f t="shared" si="59"/>
        <v>0</v>
      </c>
    </row>
    <row r="324" spans="1:96" ht="15.75">
      <c r="A324" s="48" t="s">
        <v>734</v>
      </c>
      <c r="B324" s="446" t="s">
        <v>924</v>
      </c>
      <c r="C324" s="191">
        <v>3313440</v>
      </c>
      <c r="D324" s="194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>
        <v>1932</v>
      </c>
      <c r="R324" s="191">
        <v>3313440</v>
      </c>
      <c r="S324" s="191"/>
      <c r="T324" s="191"/>
      <c r="U324" s="191"/>
      <c r="V324" s="194"/>
      <c r="W324" s="191"/>
      <c r="X324" s="191"/>
      <c r="Y324" s="191"/>
      <c r="Z324" s="191"/>
      <c r="AA324" s="191"/>
      <c r="AB324" s="191"/>
      <c r="AC324" s="387"/>
      <c r="AD324" s="191"/>
      <c r="AE324" s="191"/>
      <c r="AF324" s="416"/>
      <c r="AJ324" s="416" t="s">
        <v>735</v>
      </c>
      <c r="AK324" s="416" t="s">
        <v>924</v>
      </c>
      <c r="AL324" s="486">
        <v>2359819</v>
      </c>
      <c r="AM324" s="486"/>
      <c r="AN324" s="486"/>
      <c r="AO324" s="486"/>
      <c r="AP324" s="486"/>
      <c r="AQ324" s="486"/>
      <c r="AR324" s="486"/>
      <c r="AS324" s="486"/>
      <c r="AT324" s="486"/>
      <c r="AU324" s="486"/>
      <c r="AV324" s="486"/>
      <c r="AW324" s="486"/>
      <c r="AX324" s="486"/>
      <c r="AY324" s="486"/>
      <c r="AZ324" s="486">
        <v>1932</v>
      </c>
      <c r="BA324" s="486">
        <v>2359819</v>
      </c>
      <c r="BB324" s="486"/>
      <c r="BC324" s="486"/>
      <c r="BD324" s="486"/>
      <c r="BE324" s="486"/>
      <c r="BF324" s="486"/>
      <c r="BG324" s="486"/>
      <c r="BH324" s="486"/>
      <c r="BI324" s="486"/>
      <c r="BJ324" s="486"/>
      <c r="BK324" s="486"/>
      <c r="BL324" s="486"/>
      <c r="BM324" s="486"/>
      <c r="BN324" s="447"/>
      <c r="BP324" s="497">
        <f t="shared" si="31"/>
        <v>953621</v>
      </c>
      <c r="BQ324" s="497">
        <f t="shared" si="32"/>
        <v>0</v>
      </c>
      <c r="BR324" s="497">
        <f t="shared" si="33"/>
        <v>0</v>
      </c>
      <c r="BS324" s="497">
        <f t="shared" si="34"/>
        <v>0</v>
      </c>
      <c r="BT324" s="497">
        <f t="shared" si="35"/>
        <v>0</v>
      </c>
      <c r="BU324" s="497">
        <f t="shared" si="36"/>
        <v>0</v>
      </c>
      <c r="BV324" s="497">
        <f t="shared" si="37"/>
        <v>0</v>
      </c>
      <c r="BW324" s="497">
        <f t="shared" si="38"/>
        <v>0</v>
      </c>
      <c r="BX324" s="497">
        <f t="shared" si="39"/>
        <v>0</v>
      </c>
      <c r="BY324" s="497">
        <f t="shared" si="40"/>
        <v>0</v>
      </c>
      <c r="BZ324" s="497">
        <f t="shared" si="41"/>
        <v>0</v>
      </c>
      <c r="CA324" s="497">
        <f t="shared" si="42"/>
        <v>0</v>
      </c>
      <c r="CB324" s="497">
        <f t="shared" si="43"/>
        <v>0</v>
      </c>
      <c r="CC324" s="497">
        <f t="shared" si="44"/>
        <v>0</v>
      </c>
      <c r="CD324" s="497">
        <f t="shared" si="45"/>
        <v>0</v>
      </c>
      <c r="CE324" s="497">
        <f t="shared" si="46"/>
        <v>953621</v>
      </c>
      <c r="CF324" s="497">
        <f t="shared" si="47"/>
        <v>0</v>
      </c>
      <c r="CG324" s="497">
        <f t="shared" si="48"/>
        <v>0</v>
      </c>
      <c r="CH324" s="497">
        <f t="shared" si="49"/>
        <v>0</v>
      </c>
      <c r="CI324" s="497">
        <f t="shared" si="50"/>
        <v>0</v>
      </c>
      <c r="CJ324" s="497">
        <f t="shared" si="51"/>
        <v>0</v>
      </c>
      <c r="CK324" s="497">
        <f t="shared" si="52"/>
        <v>0</v>
      </c>
      <c r="CL324" s="497">
        <f t="shared" si="53"/>
        <v>0</v>
      </c>
      <c r="CM324" s="497">
        <f t="shared" si="54"/>
        <v>0</v>
      </c>
      <c r="CN324" s="497">
        <f t="shared" si="55"/>
        <v>0</v>
      </c>
      <c r="CO324" s="497">
        <f t="shared" si="56"/>
        <v>0</v>
      </c>
      <c r="CP324" s="497">
        <f t="shared" si="57"/>
        <v>0</v>
      </c>
      <c r="CQ324" s="497">
        <f t="shared" si="58"/>
        <v>0</v>
      </c>
      <c r="CR324" s="497">
        <f t="shared" si="59"/>
        <v>0</v>
      </c>
    </row>
    <row r="325" spans="1:96" ht="15.75">
      <c r="A325" s="48" t="s">
        <v>735</v>
      </c>
      <c r="B325" s="446" t="s">
        <v>925</v>
      </c>
      <c r="C325" s="191">
        <v>15120</v>
      </c>
      <c r="D325" s="194">
        <v>0</v>
      </c>
      <c r="E325" s="191">
        <v>0</v>
      </c>
      <c r="F325" s="191"/>
      <c r="G325" s="191"/>
      <c r="H325" s="191"/>
      <c r="I325" s="191"/>
      <c r="J325" s="191"/>
      <c r="K325" s="191"/>
      <c r="L325" s="191"/>
      <c r="M325" s="191">
        <v>360</v>
      </c>
      <c r="N325" s="191">
        <v>0</v>
      </c>
      <c r="O325" s="191"/>
      <c r="P325" s="191"/>
      <c r="Q325" s="191"/>
      <c r="R325" s="191"/>
      <c r="S325" s="191"/>
      <c r="T325" s="191"/>
      <c r="U325" s="191"/>
      <c r="V325" s="194"/>
      <c r="W325" s="191"/>
      <c r="X325" s="191"/>
      <c r="Y325" s="191"/>
      <c r="Z325" s="191"/>
      <c r="AA325" s="191"/>
      <c r="AB325" s="191"/>
      <c r="AC325" s="387">
        <v>15120</v>
      </c>
      <c r="AD325" s="191">
        <v>15120</v>
      </c>
      <c r="AE325" s="191"/>
      <c r="AF325" s="416"/>
      <c r="AJ325" s="416" t="s">
        <v>736</v>
      </c>
      <c r="AK325" s="416" t="s">
        <v>925</v>
      </c>
      <c r="AL325" s="486">
        <v>30240</v>
      </c>
      <c r="AM325" s="486"/>
      <c r="AN325" s="486">
        <v>0</v>
      </c>
      <c r="AO325" s="486"/>
      <c r="AP325" s="486"/>
      <c r="AQ325" s="486"/>
      <c r="AR325" s="486"/>
      <c r="AS325" s="486"/>
      <c r="AT325" s="486"/>
      <c r="AU325" s="486"/>
      <c r="AV325" s="486">
        <v>360</v>
      </c>
      <c r="AW325" s="486">
        <v>0</v>
      </c>
      <c r="AX325" s="486"/>
      <c r="AY325" s="486"/>
      <c r="AZ325" s="486"/>
      <c r="BA325" s="486"/>
      <c r="BB325" s="486"/>
      <c r="BC325" s="486"/>
      <c r="BD325" s="486"/>
      <c r="BE325" s="486"/>
      <c r="BF325" s="486"/>
      <c r="BG325" s="486"/>
      <c r="BH325" s="486"/>
      <c r="BI325" s="486"/>
      <c r="BJ325" s="486"/>
      <c r="BK325" s="486"/>
      <c r="BL325" s="486">
        <v>15120</v>
      </c>
      <c r="BM325" s="486">
        <v>15120</v>
      </c>
      <c r="BN325" s="447"/>
      <c r="BP325" s="497">
        <f t="shared" si="31"/>
        <v>-15120</v>
      </c>
      <c r="BQ325" s="497">
        <f t="shared" si="32"/>
        <v>0</v>
      </c>
      <c r="BR325" s="497">
        <f t="shared" si="33"/>
        <v>0</v>
      </c>
      <c r="BS325" s="497">
        <f t="shared" si="34"/>
        <v>0</v>
      </c>
      <c r="BT325" s="497">
        <f t="shared" si="35"/>
        <v>0</v>
      </c>
      <c r="BU325" s="497">
        <f t="shared" si="36"/>
        <v>0</v>
      </c>
      <c r="BV325" s="497">
        <f t="shared" si="37"/>
        <v>0</v>
      </c>
      <c r="BW325" s="497">
        <f t="shared" si="38"/>
        <v>0</v>
      </c>
      <c r="BX325" s="497">
        <f t="shared" si="39"/>
        <v>0</v>
      </c>
      <c r="BY325" s="497">
        <f t="shared" si="40"/>
        <v>0</v>
      </c>
      <c r="BZ325" s="497">
        <f t="shared" si="41"/>
        <v>0</v>
      </c>
      <c r="CA325" s="497">
        <f t="shared" si="42"/>
        <v>0</v>
      </c>
      <c r="CB325" s="497">
        <f t="shared" si="43"/>
        <v>0</v>
      </c>
      <c r="CC325" s="497">
        <f t="shared" si="44"/>
        <v>0</v>
      </c>
      <c r="CD325" s="497">
        <f t="shared" si="45"/>
        <v>0</v>
      </c>
      <c r="CE325" s="497">
        <f t="shared" si="46"/>
        <v>0</v>
      </c>
      <c r="CF325" s="497">
        <f t="shared" si="47"/>
        <v>0</v>
      </c>
      <c r="CG325" s="497">
        <f t="shared" si="48"/>
        <v>0</v>
      </c>
      <c r="CH325" s="497">
        <f t="shared" si="49"/>
        <v>0</v>
      </c>
      <c r="CI325" s="497">
        <f t="shared" si="50"/>
        <v>0</v>
      </c>
      <c r="CJ325" s="497">
        <f t="shared" si="51"/>
        <v>0</v>
      </c>
      <c r="CK325" s="497">
        <f t="shared" si="52"/>
        <v>0</v>
      </c>
      <c r="CL325" s="497">
        <f t="shared" si="53"/>
        <v>0</v>
      </c>
      <c r="CM325" s="497">
        <f t="shared" si="54"/>
        <v>0</v>
      </c>
      <c r="CN325" s="497">
        <f t="shared" si="55"/>
        <v>0</v>
      </c>
      <c r="CO325" s="497">
        <f t="shared" si="56"/>
        <v>0</v>
      </c>
      <c r="CP325" s="497">
        <f t="shared" si="57"/>
        <v>0</v>
      </c>
      <c r="CQ325" s="497">
        <f t="shared" si="58"/>
        <v>0</v>
      </c>
      <c r="CR325" s="497">
        <f t="shared" si="59"/>
        <v>0</v>
      </c>
    </row>
    <row r="326" spans="1:96" ht="15.75">
      <c r="A326" s="48" t="s">
        <v>736</v>
      </c>
      <c r="B326" s="446" t="s">
        <v>926</v>
      </c>
      <c r="C326" s="191">
        <v>790159</v>
      </c>
      <c r="D326" s="194">
        <v>270000</v>
      </c>
      <c r="E326" s="191">
        <v>270000</v>
      </c>
      <c r="F326" s="191"/>
      <c r="G326" s="191"/>
      <c r="H326" s="191"/>
      <c r="I326" s="191"/>
      <c r="J326" s="191"/>
      <c r="K326" s="191"/>
      <c r="L326" s="191"/>
      <c r="M326" s="191">
        <v>360</v>
      </c>
      <c r="N326" s="191">
        <v>520159</v>
      </c>
      <c r="O326" s="191"/>
      <c r="P326" s="191"/>
      <c r="Q326" s="191"/>
      <c r="R326" s="191"/>
      <c r="S326" s="191"/>
      <c r="T326" s="191"/>
      <c r="U326" s="191"/>
      <c r="V326" s="194"/>
      <c r="W326" s="191"/>
      <c r="X326" s="191"/>
      <c r="Y326" s="191"/>
      <c r="Z326" s="191"/>
      <c r="AA326" s="191"/>
      <c r="AB326" s="191"/>
      <c r="AC326" s="387"/>
      <c r="AD326" s="191"/>
      <c r="AE326" s="191"/>
      <c r="AF326" s="416"/>
      <c r="AJ326" s="416" t="s">
        <v>737</v>
      </c>
      <c r="AK326" s="416" t="s">
        <v>926</v>
      </c>
      <c r="AL326" s="486">
        <v>633379.4</v>
      </c>
      <c r="AM326" s="486">
        <v>113220.4</v>
      </c>
      <c r="AN326" s="486">
        <v>113220.4</v>
      </c>
      <c r="AO326" s="486"/>
      <c r="AP326" s="486"/>
      <c r="AQ326" s="486"/>
      <c r="AR326" s="486"/>
      <c r="AS326" s="486"/>
      <c r="AT326" s="486"/>
      <c r="AU326" s="486"/>
      <c r="AV326" s="486">
        <v>360</v>
      </c>
      <c r="AW326" s="486">
        <v>520159</v>
      </c>
      <c r="AX326" s="486"/>
      <c r="AY326" s="486"/>
      <c r="AZ326" s="486"/>
      <c r="BA326" s="486"/>
      <c r="BB326" s="486"/>
      <c r="BC326" s="486"/>
      <c r="BD326" s="486"/>
      <c r="BE326" s="486"/>
      <c r="BF326" s="486"/>
      <c r="BG326" s="486"/>
      <c r="BH326" s="486"/>
      <c r="BI326" s="486"/>
      <c r="BJ326" s="486"/>
      <c r="BK326" s="486"/>
      <c r="BL326" s="486"/>
      <c r="BM326" s="486"/>
      <c r="BN326" s="447"/>
      <c r="BP326" s="497">
        <f t="shared" si="31"/>
        <v>156779.59999999998</v>
      </c>
      <c r="BQ326" s="497">
        <f t="shared" si="32"/>
        <v>156779.6</v>
      </c>
      <c r="BR326" s="497">
        <f t="shared" si="33"/>
        <v>156779.6</v>
      </c>
      <c r="BS326" s="497">
        <f t="shared" si="34"/>
        <v>0</v>
      </c>
      <c r="BT326" s="497">
        <f t="shared" si="35"/>
        <v>0</v>
      </c>
      <c r="BU326" s="497">
        <f t="shared" si="36"/>
        <v>0</v>
      </c>
      <c r="BV326" s="497">
        <f t="shared" si="37"/>
        <v>0</v>
      </c>
      <c r="BW326" s="497">
        <f t="shared" si="38"/>
        <v>0</v>
      </c>
      <c r="BX326" s="497">
        <f t="shared" si="39"/>
        <v>0</v>
      </c>
      <c r="BY326" s="497">
        <f t="shared" si="40"/>
        <v>0</v>
      </c>
      <c r="BZ326" s="497">
        <f t="shared" si="41"/>
        <v>0</v>
      </c>
      <c r="CA326" s="497">
        <f t="shared" si="42"/>
        <v>0</v>
      </c>
      <c r="CB326" s="497">
        <f t="shared" si="43"/>
        <v>0</v>
      </c>
      <c r="CC326" s="497">
        <f t="shared" si="44"/>
        <v>0</v>
      </c>
      <c r="CD326" s="497">
        <f t="shared" si="45"/>
        <v>0</v>
      </c>
      <c r="CE326" s="497">
        <f t="shared" si="46"/>
        <v>0</v>
      </c>
      <c r="CF326" s="497">
        <f t="shared" si="47"/>
        <v>0</v>
      </c>
      <c r="CG326" s="497">
        <f t="shared" si="48"/>
        <v>0</v>
      </c>
      <c r="CH326" s="497">
        <f t="shared" si="49"/>
        <v>0</v>
      </c>
      <c r="CI326" s="497">
        <f t="shared" si="50"/>
        <v>0</v>
      </c>
      <c r="CJ326" s="497">
        <f t="shared" si="51"/>
        <v>0</v>
      </c>
      <c r="CK326" s="497">
        <f t="shared" si="52"/>
        <v>0</v>
      </c>
      <c r="CL326" s="497">
        <f t="shared" si="53"/>
        <v>0</v>
      </c>
      <c r="CM326" s="497">
        <f t="shared" si="54"/>
        <v>0</v>
      </c>
      <c r="CN326" s="497">
        <f t="shared" si="55"/>
        <v>0</v>
      </c>
      <c r="CO326" s="497">
        <f t="shared" si="56"/>
        <v>0</v>
      </c>
      <c r="CP326" s="497">
        <f t="shared" si="57"/>
        <v>0</v>
      </c>
      <c r="CQ326" s="497">
        <f t="shared" si="58"/>
        <v>0</v>
      </c>
      <c r="CR326" s="497">
        <f t="shared" si="59"/>
        <v>0</v>
      </c>
    </row>
    <row r="327" spans="1:96" ht="15.75">
      <c r="A327" s="48" t="s">
        <v>737</v>
      </c>
      <c r="B327" s="446" t="s">
        <v>357</v>
      </c>
      <c r="C327" s="191">
        <v>2161125</v>
      </c>
      <c r="D327" s="194">
        <v>2161125</v>
      </c>
      <c r="E327" s="191"/>
      <c r="F327" s="191"/>
      <c r="G327" s="191"/>
      <c r="H327" s="191">
        <v>2161125</v>
      </c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4"/>
      <c r="W327" s="191"/>
      <c r="X327" s="191"/>
      <c r="Y327" s="191"/>
      <c r="Z327" s="191"/>
      <c r="AA327" s="191"/>
      <c r="AB327" s="191"/>
      <c r="AC327" s="387"/>
      <c r="AD327" s="191"/>
      <c r="AE327" s="191"/>
      <c r="AF327" s="416"/>
      <c r="AJ327" s="416" t="s">
        <v>738</v>
      </c>
      <c r="AK327" s="416" t="s">
        <v>357</v>
      </c>
      <c r="AL327" s="486">
        <v>1525334</v>
      </c>
      <c r="AM327" s="486">
        <v>1525334</v>
      </c>
      <c r="AN327" s="486"/>
      <c r="AO327" s="486"/>
      <c r="AP327" s="486"/>
      <c r="AQ327" s="486">
        <v>1525334</v>
      </c>
      <c r="AR327" s="486"/>
      <c r="AS327" s="486"/>
      <c r="AT327" s="486"/>
      <c r="AU327" s="486"/>
      <c r="AV327" s="486"/>
      <c r="AW327" s="486"/>
      <c r="AX327" s="486"/>
      <c r="AY327" s="486"/>
      <c r="AZ327" s="486"/>
      <c r="BA327" s="486"/>
      <c r="BB327" s="486"/>
      <c r="BC327" s="486"/>
      <c r="BD327" s="486"/>
      <c r="BE327" s="486"/>
      <c r="BF327" s="486"/>
      <c r="BG327" s="486"/>
      <c r="BH327" s="486"/>
      <c r="BI327" s="486"/>
      <c r="BJ327" s="486"/>
      <c r="BK327" s="486"/>
      <c r="BL327" s="486"/>
      <c r="BM327" s="486"/>
      <c r="BN327" s="447"/>
      <c r="BP327" s="497">
        <f t="shared" si="31"/>
        <v>635791</v>
      </c>
      <c r="BQ327" s="497">
        <f t="shared" si="32"/>
        <v>635791</v>
      </c>
      <c r="BR327" s="497">
        <f t="shared" si="33"/>
        <v>0</v>
      </c>
      <c r="BS327" s="497">
        <f t="shared" si="34"/>
        <v>0</v>
      </c>
      <c r="BT327" s="497">
        <f t="shared" si="35"/>
        <v>0</v>
      </c>
      <c r="BU327" s="497">
        <f t="shared" si="36"/>
        <v>635791</v>
      </c>
      <c r="BV327" s="497">
        <f t="shared" si="37"/>
        <v>0</v>
      </c>
      <c r="BW327" s="497">
        <f t="shared" si="38"/>
        <v>0</v>
      </c>
      <c r="BX327" s="497">
        <f t="shared" si="39"/>
        <v>0</v>
      </c>
      <c r="BY327" s="497">
        <f t="shared" si="40"/>
        <v>0</v>
      </c>
      <c r="BZ327" s="497">
        <f t="shared" si="41"/>
        <v>0</v>
      </c>
      <c r="CA327" s="497">
        <f t="shared" si="42"/>
        <v>0</v>
      </c>
      <c r="CB327" s="497">
        <f t="shared" si="43"/>
        <v>0</v>
      </c>
      <c r="CC327" s="497">
        <f t="shared" si="44"/>
        <v>0</v>
      </c>
      <c r="CD327" s="497">
        <f t="shared" si="45"/>
        <v>0</v>
      </c>
      <c r="CE327" s="497">
        <f t="shared" si="46"/>
        <v>0</v>
      </c>
      <c r="CF327" s="497">
        <f t="shared" si="47"/>
        <v>0</v>
      </c>
      <c r="CG327" s="497">
        <f t="shared" si="48"/>
        <v>0</v>
      </c>
      <c r="CH327" s="497">
        <f t="shared" si="49"/>
        <v>0</v>
      </c>
      <c r="CI327" s="497">
        <f t="shared" si="50"/>
        <v>0</v>
      </c>
      <c r="CJ327" s="497">
        <f t="shared" si="51"/>
        <v>0</v>
      </c>
      <c r="CK327" s="497">
        <f t="shared" si="52"/>
        <v>0</v>
      </c>
      <c r="CL327" s="497">
        <f t="shared" si="53"/>
        <v>0</v>
      </c>
      <c r="CM327" s="497">
        <f t="shared" si="54"/>
        <v>0</v>
      </c>
      <c r="CN327" s="497">
        <f t="shared" si="55"/>
        <v>0</v>
      </c>
      <c r="CO327" s="497">
        <f t="shared" si="56"/>
        <v>0</v>
      </c>
      <c r="CP327" s="497">
        <f t="shared" si="57"/>
        <v>0</v>
      </c>
      <c r="CQ327" s="497">
        <f t="shared" si="58"/>
        <v>0</v>
      </c>
      <c r="CR327" s="497">
        <f t="shared" si="59"/>
        <v>0</v>
      </c>
    </row>
    <row r="328" spans="1:96" ht="15.75">
      <c r="A328" s="48" t="s">
        <v>738</v>
      </c>
      <c r="B328" s="446" t="s">
        <v>356</v>
      </c>
      <c r="C328" s="191">
        <v>786653</v>
      </c>
      <c r="D328" s="194">
        <v>786653</v>
      </c>
      <c r="E328" s="191"/>
      <c r="F328" s="191">
        <v>0</v>
      </c>
      <c r="G328" s="191">
        <v>0</v>
      </c>
      <c r="H328" s="191">
        <v>786653</v>
      </c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4"/>
      <c r="W328" s="191"/>
      <c r="X328" s="191"/>
      <c r="Y328" s="191"/>
      <c r="Z328" s="191"/>
      <c r="AA328" s="191"/>
      <c r="AB328" s="191"/>
      <c r="AC328" s="387"/>
      <c r="AD328" s="191"/>
      <c r="AE328" s="191"/>
      <c r="AF328" s="416"/>
      <c r="AJ328" s="416" t="s">
        <v>739</v>
      </c>
      <c r="AK328" s="416" t="s">
        <v>356</v>
      </c>
      <c r="AL328" s="486">
        <v>738321</v>
      </c>
      <c r="AM328" s="486">
        <v>738321</v>
      </c>
      <c r="AN328" s="486"/>
      <c r="AO328" s="486">
        <v>0</v>
      </c>
      <c r="AP328" s="486">
        <v>0</v>
      </c>
      <c r="AQ328" s="486">
        <v>738321</v>
      </c>
      <c r="AR328" s="486"/>
      <c r="AS328" s="486"/>
      <c r="AT328" s="486"/>
      <c r="AU328" s="486"/>
      <c r="AV328" s="486"/>
      <c r="AW328" s="486"/>
      <c r="AX328" s="486"/>
      <c r="AY328" s="486"/>
      <c r="AZ328" s="486"/>
      <c r="BA328" s="486"/>
      <c r="BB328" s="486"/>
      <c r="BC328" s="486"/>
      <c r="BD328" s="486"/>
      <c r="BE328" s="486"/>
      <c r="BF328" s="486"/>
      <c r="BG328" s="486"/>
      <c r="BH328" s="486"/>
      <c r="BI328" s="486"/>
      <c r="BJ328" s="486"/>
      <c r="BK328" s="486"/>
      <c r="BL328" s="486"/>
      <c r="BM328" s="486"/>
      <c r="BN328" s="447"/>
      <c r="BP328" s="497">
        <f t="shared" si="31"/>
        <v>48332</v>
      </c>
      <c r="BQ328" s="497">
        <f t="shared" si="32"/>
        <v>48332</v>
      </c>
      <c r="BR328" s="497">
        <f t="shared" si="33"/>
        <v>0</v>
      </c>
      <c r="BS328" s="497">
        <f t="shared" si="34"/>
        <v>0</v>
      </c>
      <c r="BT328" s="497">
        <f t="shared" si="35"/>
        <v>0</v>
      </c>
      <c r="BU328" s="497">
        <f t="shared" si="36"/>
        <v>48332</v>
      </c>
      <c r="BV328" s="497">
        <f t="shared" si="37"/>
        <v>0</v>
      </c>
      <c r="BW328" s="497">
        <f t="shared" si="38"/>
        <v>0</v>
      </c>
      <c r="BX328" s="497">
        <f t="shared" si="39"/>
        <v>0</v>
      </c>
      <c r="BY328" s="497">
        <f t="shared" si="40"/>
        <v>0</v>
      </c>
      <c r="BZ328" s="497">
        <f t="shared" si="41"/>
        <v>0</v>
      </c>
      <c r="CA328" s="497">
        <f t="shared" si="42"/>
        <v>0</v>
      </c>
      <c r="CB328" s="497">
        <f t="shared" si="43"/>
        <v>0</v>
      </c>
      <c r="CC328" s="497">
        <f t="shared" si="44"/>
        <v>0</v>
      </c>
      <c r="CD328" s="497">
        <f t="shared" si="45"/>
        <v>0</v>
      </c>
      <c r="CE328" s="497">
        <f t="shared" si="46"/>
        <v>0</v>
      </c>
      <c r="CF328" s="497">
        <f t="shared" si="47"/>
        <v>0</v>
      </c>
      <c r="CG328" s="497">
        <f t="shared" si="48"/>
        <v>0</v>
      </c>
      <c r="CH328" s="497">
        <f t="shared" si="49"/>
        <v>0</v>
      </c>
      <c r="CI328" s="497">
        <f t="shared" si="50"/>
        <v>0</v>
      </c>
      <c r="CJ328" s="497">
        <f t="shared" si="51"/>
        <v>0</v>
      </c>
      <c r="CK328" s="497">
        <f t="shared" si="52"/>
        <v>0</v>
      </c>
      <c r="CL328" s="497">
        <f t="shared" si="53"/>
        <v>0</v>
      </c>
      <c r="CM328" s="497">
        <f t="shared" si="54"/>
        <v>0</v>
      </c>
      <c r="CN328" s="497">
        <f t="shared" si="55"/>
        <v>0</v>
      </c>
      <c r="CO328" s="497">
        <f t="shared" si="56"/>
        <v>0</v>
      </c>
      <c r="CP328" s="497">
        <f t="shared" si="57"/>
        <v>0</v>
      </c>
      <c r="CQ328" s="497">
        <f t="shared" si="58"/>
        <v>0</v>
      </c>
      <c r="CR328" s="497">
        <f t="shared" si="59"/>
        <v>0</v>
      </c>
    </row>
    <row r="329" spans="1:96" ht="15.75">
      <c r="A329" s="48" t="s">
        <v>739</v>
      </c>
      <c r="B329" s="446" t="s">
        <v>358</v>
      </c>
      <c r="C329" s="191">
        <v>3989386</v>
      </c>
      <c r="D329" s="194">
        <v>3989386</v>
      </c>
      <c r="E329" s="191"/>
      <c r="F329" s="191"/>
      <c r="G329" s="191"/>
      <c r="H329" s="191">
        <v>3989386</v>
      </c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4"/>
      <c r="W329" s="191"/>
      <c r="X329" s="191"/>
      <c r="Y329" s="191"/>
      <c r="Z329" s="191"/>
      <c r="AA329" s="191"/>
      <c r="AB329" s="191"/>
      <c r="AC329" s="387"/>
      <c r="AD329" s="191"/>
      <c r="AE329" s="191"/>
      <c r="AF329" s="416"/>
      <c r="AJ329" s="416" t="s">
        <v>740</v>
      </c>
      <c r="AK329" s="416" t="s">
        <v>358</v>
      </c>
      <c r="AL329" s="486">
        <v>3989386</v>
      </c>
      <c r="AM329" s="486">
        <v>3989386</v>
      </c>
      <c r="AN329" s="486"/>
      <c r="AO329" s="486"/>
      <c r="AP329" s="486"/>
      <c r="AQ329" s="486">
        <v>3989386</v>
      </c>
      <c r="AR329" s="486"/>
      <c r="AS329" s="486"/>
      <c r="AT329" s="486"/>
      <c r="AU329" s="486"/>
      <c r="AV329" s="486"/>
      <c r="AW329" s="486"/>
      <c r="AX329" s="486"/>
      <c r="AY329" s="486"/>
      <c r="AZ329" s="486"/>
      <c r="BA329" s="486"/>
      <c r="BB329" s="486"/>
      <c r="BC329" s="486"/>
      <c r="BD329" s="486"/>
      <c r="BE329" s="486"/>
      <c r="BF329" s="486"/>
      <c r="BG329" s="486"/>
      <c r="BH329" s="486"/>
      <c r="BI329" s="486"/>
      <c r="BJ329" s="486"/>
      <c r="BK329" s="486"/>
      <c r="BL329" s="486"/>
      <c r="BM329" s="486"/>
      <c r="BN329" s="447"/>
      <c r="BP329" s="497">
        <f t="shared" si="31"/>
        <v>0</v>
      </c>
      <c r="BQ329" s="497">
        <f t="shared" si="32"/>
        <v>0</v>
      </c>
      <c r="BR329" s="497">
        <f t="shared" si="33"/>
        <v>0</v>
      </c>
      <c r="BS329" s="497">
        <f t="shared" si="34"/>
        <v>0</v>
      </c>
      <c r="BT329" s="497">
        <f t="shared" si="35"/>
        <v>0</v>
      </c>
      <c r="BU329" s="497">
        <f t="shared" si="36"/>
        <v>0</v>
      </c>
      <c r="BV329" s="497">
        <f t="shared" si="37"/>
        <v>0</v>
      </c>
      <c r="BW329" s="497">
        <f t="shared" si="38"/>
        <v>0</v>
      </c>
      <c r="BX329" s="497">
        <f t="shared" si="39"/>
        <v>0</v>
      </c>
      <c r="BY329" s="497">
        <f t="shared" si="40"/>
        <v>0</v>
      </c>
      <c r="BZ329" s="497">
        <f t="shared" si="41"/>
        <v>0</v>
      </c>
      <c r="CA329" s="497">
        <f t="shared" si="42"/>
        <v>0</v>
      </c>
      <c r="CB329" s="497">
        <f t="shared" si="43"/>
        <v>0</v>
      </c>
      <c r="CC329" s="497">
        <f t="shared" si="44"/>
        <v>0</v>
      </c>
      <c r="CD329" s="497">
        <f t="shared" si="45"/>
        <v>0</v>
      </c>
      <c r="CE329" s="497">
        <f t="shared" si="46"/>
        <v>0</v>
      </c>
      <c r="CF329" s="497">
        <f t="shared" si="47"/>
        <v>0</v>
      </c>
      <c r="CG329" s="497">
        <f t="shared" si="48"/>
        <v>0</v>
      </c>
      <c r="CH329" s="497">
        <f t="shared" si="49"/>
        <v>0</v>
      </c>
      <c r="CI329" s="497">
        <f t="shared" si="50"/>
        <v>0</v>
      </c>
      <c r="CJ329" s="497">
        <f t="shared" si="51"/>
        <v>0</v>
      </c>
      <c r="CK329" s="497">
        <f t="shared" si="52"/>
        <v>0</v>
      </c>
      <c r="CL329" s="497">
        <f t="shared" si="53"/>
        <v>0</v>
      </c>
      <c r="CM329" s="497">
        <f t="shared" si="54"/>
        <v>0</v>
      </c>
      <c r="CN329" s="497">
        <f t="shared" si="55"/>
        <v>0</v>
      </c>
      <c r="CO329" s="497">
        <f t="shared" si="56"/>
        <v>0</v>
      </c>
      <c r="CP329" s="497">
        <f t="shared" si="57"/>
        <v>0</v>
      </c>
      <c r="CQ329" s="497">
        <f t="shared" si="58"/>
        <v>0</v>
      </c>
      <c r="CR329" s="497">
        <f t="shared" si="59"/>
        <v>0</v>
      </c>
    </row>
    <row r="330" spans="1:96" ht="15.75">
      <c r="A330" s="48" t="s">
        <v>1039</v>
      </c>
      <c r="B330" s="446" t="s">
        <v>927</v>
      </c>
      <c r="C330" s="191">
        <v>1908350</v>
      </c>
      <c r="D330" s="194"/>
      <c r="E330" s="191"/>
      <c r="F330" s="191"/>
      <c r="G330" s="191"/>
      <c r="H330" s="191"/>
      <c r="I330" s="191"/>
      <c r="J330" s="191"/>
      <c r="K330" s="191"/>
      <c r="L330" s="191"/>
      <c r="M330" s="191">
        <v>1236</v>
      </c>
      <c r="N330" s="191">
        <v>830512</v>
      </c>
      <c r="O330" s="191"/>
      <c r="P330" s="191"/>
      <c r="Q330" s="191">
        <v>1236</v>
      </c>
      <c r="R330" s="191">
        <v>1077838</v>
      </c>
      <c r="S330" s="191"/>
      <c r="T330" s="191"/>
      <c r="U330" s="191"/>
      <c r="V330" s="194"/>
      <c r="W330" s="191"/>
      <c r="X330" s="191"/>
      <c r="Y330" s="191"/>
      <c r="Z330" s="191"/>
      <c r="AA330" s="191"/>
      <c r="AB330" s="191"/>
      <c r="AC330" s="387"/>
      <c r="AD330" s="191"/>
      <c r="AE330" s="191"/>
      <c r="AF330" s="416"/>
      <c r="AJ330" s="416" t="s">
        <v>741</v>
      </c>
      <c r="AK330" s="416" t="s">
        <v>927</v>
      </c>
      <c r="AL330" s="486">
        <v>1699259.4</v>
      </c>
      <c r="AM330" s="486"/>
      <c r="AN330" s="486"/>
      <c r="AO330" s="486"/>
      <c r="AP330" s="486"/>
      <c r="AQ330" s="486"/>
      <c r="AR330" s="486"/>
      <c r="AS330" s="486"/>
      <c r="AT330" s="486"/>
      <c r="AU330" s="486"/>
      <c r="AV330" s="486">
        <v>1236</v>
      </c>
      <c r="AW330" s="486">
        <v>739899</v>
      </c>
      <c r="AX330" s="486"/>
      <c r="AY330" s="486"/>
      <c r="AZ330" s="486">
        <v>1236</v>
      </c>
      <c r="BA330" s="486">
        <v>959360.4</v>
      </c>
      <c r="BB330" s="486"/>
      <c r="BC330" s="486"/>
      <c r="BD330" s="486"/>
      <c r="BE330" s="486"/>
      <c r="BF330" s="486"/>
      <c r="BG330" s="486"/>
      <c r="BH330" s="486"/>
      <c r="BI330" s="486"/>
      <c r="BJ330" s="486"/>
      <c r="BK330" s="486"/>
      <c r="BL330" s="486"/>
      <c r="BM330" s="486"/>
      <c r="BN330" s="447"/>
      <c r="BP330" s="497">
        <f t="shared" si="31"/>
        <v>209090.6000000001</v>
      </c>
      <c r="BQ330" s="497">
        <f t="shared" si="32"/>
        <v>0</v>
      </c>
      <c r="BR330" s="497">
        <f t="shared" si="33"/>
        <v>0</v>
      </c>
      <c r="BS330" s="497">
        <f t="shared" si="34"/>
        <v>0</v>
      </c>
      <c r="BT330" s="497">
        <f t="shared" si="35"/>
        <v>0</v>
      </c>
      <c r="BU330" s="497">
        <f t="shared" si="36"/>
        <v>0</v>
      </c>
      <c r="BV330" s="497">
        <f t="shared" si="37"/>
        <v>0</v>
      </c>
      <c r="BW330" s="497">
        <f t="shared" si="38"/>
        <v>0</v>
      </c>
      <c r="BX330" s="497">
        <f t="shared" si="39"/>
        <v>0</v>
      </c>
      <c r="BY330" s="497">
        <f t="shared" si="40"/>
        <v>0</v>
      </c>
      <c r="BZ330" s="497">
        <f t="shared" si="41"/>
        <v>0</v>
      </c>
      <c r="CA330" s="497">
        <f t="shared" si="42"/>
        <v>90613</v>
      </c>
      <c r="CB330" s="497">
        <f t="shared" si="43"/>
        <v>0</v>
      </c>
      <c r="CC330" s="497">
        <f t="shared" si="44"/>
        <v>0</v>
      </c>
      <c r="CD330" s="497">
        <f t="shared" si="45"/>
        <v>0</v>
      </c>
      <c r="CE330" s="497">
        <f t="shared" si="46"/>
        <v>118477.59999999998</v>
      </c>
      <c r="CF330" s="497">
        <f t="shared" si="47"/>
        <v>0</v>
      </c>
      <c r="CG330" s="497">
        <f t="shared" si="48"/>
        <v>0</v>
      </c>
      <c r="CH330" s="497">
        <f t="shared" si="49"/>
        <v>0</v>
      </c>
      <c r="CI330" s="497">
        <f t="shared" si="50"/>
        <v>0</v>
      </c>
      <c r="CJ330" s="497">
        <f t="shared" si="51"/>
        <v>0</v>
      </c>
      <c r="CK330" s="497">
        <f t="shared" si="52"/>
        <v>0</v>
      </c>
      <c r="CL330" s="497">
        <f t="shared" si="53"/>
        <v>0</v>
      </c>
      <c r="CM330" s="497">
        <f t="shared" si="54"/>
        <v>0</v>
      </c>
      <c r="CN330" s="497">
        <f t="shared" si="55"/>
        <v>0</v>
      </c>
      <c r="CO330" s="497">
        <f t="shared" si="56"/>
        <v>0</v>
      </c>
      <c r="CP330" s="497">
        <f t="shared" si="57"/>
        <v>0</v>
      </c>
      <c r="CQ330" s="497">
        <f t="shared" si="58"/>
        <v>0</v>
      </c>
      <c r="CR330" s="497">
        <f t="shared" si="59"/>
        <v>0</v>
      </c>
    </row>
    <row r="331" spans="1:96" ht="15.75">
      <c r="A331" s="48" t="s">
        <v>740</v>
      </c>
      <c r="B331" s="446" t="s">
        <v>928</v>
      </c>
      <c r="C331" s="191">
        <v>2507256</v>
      </c>
      <c r="D331" s="194"/>
      <c r="E331" s="191"/>
      <c r="F331" s="191"/>
      <c r="G331" s="191"/>
      <c r="H331" s="191"/>
      <c r="I331" s="191"/>
      <c r="J331" s="191"/>
      <c r="K331" s="191"/>
      <c r="L331" s="191"/>
      <c r="M331" s="191">
        <v>1994</v>
      </c>
      <c r="N331" s="191">
        <v>2507256</v>
      </c>
      <c r="O331" s="191"/>
      <c r="P331" s="191"/>
      <c r="Q331" s="191"/>
      <c r="R331" s="191"/>
      <c r="S331" s="191"/>
      <c r="T331" s="191"/>
      <c r="U331" s="191"/>
      <c r="V331" s="194"/>
      <c r="W331" s="191"/>
      <c r="X331" s="191"/>
      <c r="Y331" s="191"/>
      <c r="Z331" s="191"/>
      <c r="AA331" s="191"/>
      <c r="AB331" s="191"/>
      <c r="AC331" s="387"/>
      <c r="AD331" s="191"/>
      <c r="AE331" s="191"/>
      <c r="AF331" s="416"/>
      <c r="AJ331" s="416" t="s">
        <v>742</v>
      </c>
      <c r="AK331" s="416" t="s">
        <v>928</v>
      </c>
      <c r="AL331" s="486">
        <v>2021143</v>
      </c>
      <c r="AM331" s="486"/>
      <c r="AN331" s="486"/>
      <c r="AO331" s="486"/>
      <c r="AP331" s="486"/>
      <c r="AQ331" s="486"/>
      <c r="AR331" s="486"/>
      <c r="AS331" s="486"/>
      <c r="AT331" s="486"/>
      <c r="AU331" s="486"/>
      <c r="AV331" s="486">
        <v>1994</v>
      </c>
      <c r="AW331" s="486">
        <v>2021143</v>
      </c>
      <c r="AX331" s="486"/>
      <c r="AY331" s="486"/>
      <c r="AZ331" s="486"/>
      <c r="BA331" s="486"/>
      <c r="BB331" s="486"/>
      <c r="BC331" s="486"/>
      <c r="BD331" s="486"/>
      <c r="BE331" s="486"/>
      <c r="BF331" s="486"/>
      <c r="BG331" s="486"/>
      <c r="BH331" s="486"/>
      <c r="BI331" s="486"/>
      <c r="BJ331" s="486"/>
      <c r="BK331" s="486"/>
      <c r="BL331" s="486"/>
      <c r="BM331" s="486"/>
      <c r="BN331" s="447"/>
      <c r="BP331" s="497">
        <f t="shared" si="31"/>
        <v>486113</v>
      </c>
      <c r="BQ331" s="497">
        <f t="shared" si="32"/>
        <v>0</v>
      </c>
      <c r="BR331" s="497">
        <f t="shared" si="33"/>
        <v>0</v>
      </c>
      <c r="BS331" s="497">
        <f t="shared" si="34"/>
        <v>0</v>
      </c>
      <c r="BT331" s="497">
        <f t="shared" si="35"/>
        <v>0</v>
      </c>
      <c r="BU331" s="497">
        <f t="shared" si="36"/>
        <v>0</v>
      </c>
      <c r="BV331" s="497">
        <f t="shared" si="37"/>
        <v>0</v>
      </c>
      <c r="BW331" s="497">
        <f t="shared" si="38"/>
        <v>0</v>
      </c>
      <c r="BX331" s="497">
        <f t="shared" si="39"/>
        <v>0</v>
      </c>
      <c r="BY331" s="497">
        <f t="shared" si="40"/>
        <v>0</v>
      </c>
      <c r="BZ331" s="497">
        <f t="shared" si="41"/>
        <v>0</v>
      </c>
      <c r="CA331" s="497">
        <f t="shared" si="42"/>
        <v>486113</v>
      </c>
      <c r="CB331" s="497">
        <f t="shared" si="43"/>
        <v>0</v>
      </c>
      <c r="CC331" s="497">
        <f t="shared" si="44"/>
        <v>0</v>
      </c>
      <c r="CD331" s="497">
        <f t="shared" si="45"/>
        <v>0</v>
      </c>
      <c r="CE331" s="497">
        <f t="shared" si="46"/>
        <v>0</v>
      </c>
      <c r="CF331" s="497">
        <f t="shared" si="47"/>
        <v>0</v>
      </c>
      <c r="CG331" s="497">
        <f t="shared" si="48"/>
        <v>0</v>
      </c>
      <c r="CH331" s="497">
        <f t="shared" si="49"/>
        <v>0</v>
      </c>
      <c r="CI331" s="497">
        <f t="shared" si="50"/>
        <v>0</v>
      </c>
      <c r="CJ331" s="497">
        <f t="shared" si="51"/>
        <v>0</v>
      </c>
      <c r="CK331" s="497">
        <f t="shared" si="52"/>
        <v>0</v>
      </c>
      <c r="CL331" s="497">
        <f t="shared" si="53"/>
        <v>0</v>
      </c>
      <c r="CM331" s="497">
        <f t="shared" si="54"/>
        <v>0</v>
      </c>
      <c r="CN331" s="497">
        <f t="shared" si="55"/>
        <v>0</v>
      </c>
      <c r="CO331" s="497">
        <f t="shared" si="56"/>
        <v>0</v>
      </c>
      <c r="CP331" s="497">
        <f t="shared" si="57"/>
        <v>0</v>
      </c>
      <c r="CQ331" s="497">
        <f t="shared" si="58"/>
        <v>0</v>
      </c>
      <c r="CR331" s="497">
        <f t="shared" si="59"/>
        <v>0</v>
      </c>
    </row>
    <row r="332" spans="1:96" ht="15.75">
      <c r="A332" s="48" t="s">
        <v>741</v>
      </c>
      <c r="B332" s="446" t="s">
        <v>929</v>
      </c>
      <c r="C332" s="191">
        <v>710926</v>
      </c>
      <c r="D332" s="194">
        <v>710926</v>
      </c>
      <c r="E332" s="191"/>
      <c r="F332" s="191">
        <v>509995</v>
      </c>
      <c r="G332" s="191">
        <v>200931</v>
      </c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4"/>
      <c r="W332" s="191"/>
      <c r="X332" s="191"/>
      <c r="Y332" s="191"/>
      <c r="Z332" s="191"/>
      <c r="AA332" s="191"/>
      <c r="AB332" s="191"/>
      <c r="AC332" s="387"/>
      <c r="AD332" s="191"/>
      <c r="AE332" s="191"/>
      <c r="AF332" s="416"/>
      <c r="AJ332" s="416" t="s">
        <v>743</v>
      </c>
      <c r="AK332" s="416" t="s">
        <v>929</v>
      </c>
      <c r="AL332" s="486">
        <v>668960</v>
      </c>
      <c r="AM332" s="486">
        <v>668960</v>
      </c>
      <c r="AN332" s="486"/>
      <c r="AO332" s="486">
        <v>478115</v>
      </c>
      <c r="AP332" s="486">
        <v>190845</v>
      </c>
      <c r="AQ332" s="486"/>
      <c r="AR332" s="486"/>
      <c r="AS332" s="486"/>
      <c r="AT332" s="486"/>
      <c r="AU332" s="486"/>
      <c r="AV332" s="486"/>
      <c r="AW332" s="486"/>
      <c r="AX332" s="486"/>
      <c r="AY332" s="486"/>
      <c r="AZ332" s="486"/>
      <c r="BA332" s="486"/>
      <c r="BB332" s="486"/>
      <c r="BC332" s="486"/>
      <c r="BD332" s="486"/>
      <c r="BE332" s="486"/>
      <c r="BF332" s="486"/>
      <c r="BG332" s="486"/>
      <c r="BH332" s="486"/>
      <c r="BI332" s="486"/>
      <c r="BJ332" s="486"/>
      <c r="BK332" s="486"/>
      <c r="BL332" s="486"/>
      <c r="BM332" s="486"/>
      <c r="BN332" s="447"/>
      <c r="BP332" s="497">
        <f t="shared" si="31"/>
        <v>41966</v>
      </c>
      <c r="BQ332" s="497">
        <f t="shared" si="32"/>
        <v>41966</v>
      </c>
      <c r="BR332" s="497">
        <f t="shared" si="33"/>
        <v>0</v>
      </c>
      <c r="BS332" s="497">
        <f t="shared" si="34"/>
        <v>31880</v>
      </c>
      <c r="BT332" s="497">
        <f t="shared" si="35"/>
        <v>10086</v>
      </c>
      <c r="BU332" s="497">
        <f t="shared" si="36"/>
        <v>0</v>
      </c>
      <c r="BV332" s="497">
        <f t="shared" si="37"/>
        <v>0</v>
      </c>
      <c r="BW332" s="497">
        <f t="shared" si="38"/>
        <v>0</v>
      </c>
      <c r="BX332" s="497">
        <f t="shared" si="39"/>
        <v>0</v>
      </c>
      <c r="BY332" s="497">
        <f t="shared" si="40"/>
        <v>0</v>
      </c>
      <c r="BZ332" s="497">
        <f t="shared" si="41"/>
        <v>0</v>
      </c>
      <c r="CA332" s="497">
        <f t="shared" si="42"/>
        <v>0</v>
      </c>
      <c r="CB332" s="497">
        <f t="shared" si="43"/>
        <v>0</v>
      </c>
      <c r="CC332" s="497">
        <f t="shared" si="44"/>
        <v>0</v>
      </c>
      <c r="CD332" s="497">
        <f t="shared" si="45"/>
        <v>0</v>
      </c>
      <c r="CE332" s="497">
        <f t="shared" si="46"/>
        <v>0</v>
      </c>
      <c r="CF332" s="497">
        <f t="shared" si="47"/>
        <v>0</v>
      </c>
      <c r="CG332" s="497">
        <f t="shared" si="48"/>
        <v>0</v>
      </c>
      <c r="CH332" s="497">
        <f t="shared" si="49"/>
        <v>0</v>
      </c>
      <c r="CI332" s="497">
        <f t="shared" si="50"/>
        <v>0</v>
      </c>
      <c r="CJ332" s="497">
        <f t="shared" si="51"/>
        <v>0</v>
      </c>
      <c r="CK332" s="497">
        <f t="shared" si="52"/>
        <v>0</v>
      </c>
      <c r="CL332" s="497">
        <f t="shared" si="53"/>
        <v>0</v>
      </c>
      <c r="CM332" s="497">
        <f t="shared" si="54"/>
        <v>0</v>
      </c>
      <c r="CN332" s="497">
        <f t="shared" si="55"/>
        <v>0</v>
      </c>
      <c r="CO332" s="497">
        <f t="shared" si="56"/>
        <v>0</v>
      </c>
      <c r="CP332" s="497">
        <f t="shared" si="57"/>
        <v>0</v>
      </c>
      <c r="CQ332" s="497">
        <f t="shared" si="58"/>
        <v>0</v>
      </c>
      <c r="CR332" s="497">
        <f t="shared" si="59"/>
        <v>0</v>
      </c>
    </row>
    <row r="333" spans="1:96" ht="15.75">
      <c r="A333" s="48" t="s">
        <v>742</v>
      </c>
      <c r="B333" s="446" t="s">
        <v>359</v>
      </c>
      <c r="C333" s="191">
        <v>930373</v>
      </c>
      <c r="D333" s="194">
        <v>0</v>
      </c>
      <c r="E333" s="191"/>
      <c r="F333" s="191"/>
      <c r="G333" s="191"/>
      <c r="H333" s="191"/>
      <c r="I333" s="191"/>
      <c r="J333" s="191"/>
      <c r="K333" s="191"/>
      <c r="L333" s="191"/>
      <c r="M333" s="191">
        <v>595.7</v>
      </c>
      <c r="N333" s="191">
        <v>930373</v>
      </c>
      <c r="O333" s="191"/>
      <c r="P333" s="191"/>
      <c r="Q333" s="191"/>
      <c r="R333" s="191"/>
      <c r="S333" s="191"/>
      <c r="T333" s="191"/>
      <c r="U333" s="191"/>
      <c r="V333" s="194"/>
      <c r="W333" s="191"/>
      <c r="X333" s="191"/>
      <c r="Y333" s="191"/>
      <c r="Z333" s="191"/>
      <c r="AA333" s="191"/>
      <c r="AB333" s="191"/>
      <c r="AC333" s="387"/>
      <c r="AD333" s="191"/>
      <c r="AE333" s="191"/>
      <c r="AF333" s="416"/>
      <c r="AJ333" s="416" t="s">
        <v>744</v>
      </c>
      <c r="AK333" s="416" t="s">
        <v>359</v>
      </c>
      <c r="AL333" s="486">
        <v>1023061</v>
      </c>
      <c r="AM333" s="486"/>
      <c r="AN333" s="486"/>
      <c r="AO333" s="486"/>
      <c r="AP333" s="486"/>
      <c r="AQ333" s="486"/>
      <c r="AR333" s="486"/>
      <c r="AS333" s="486"/>
      <c r="AT333" s="486"/>
      <c r="AU333" s="486"/>
      <c r="AV333" s="486">
        <v>595.7</v>
      </c>
      <c r="AW333" s="486">
        <v>1023061</v>
      </c>
      <c r="AX333" s="486"/>
      <c r="AY333" s="486"/>
      <c r="AZ333" s="486"/>
      <c r="BA333" s="486"/>
      <c r="BB333" s="486"/>
      <c r="BC333" s="486"/>
      <c r="BD333" s="486"/>
      <c r="BE333" s="486"/>
      <c r="BF333" s="486"/>
      <c r="BG333" s="486"/>
      <c r="BH333" s="486"/>
      <c r="BI333" s="486"/>
      <c r="BJ333" s="486"/>
      <c r="BK333" s="486"/>
      <c r="BL333" s="486"/>
      <c r="BM333" s="486"/>
      <c r="BN333" s="447"/>
      <c r="BP333" s="497">
        <f aca="true" t="shared" si="60" ref="BP333:BP365">C333-AL333</f>
        <v>-92688</v>
      </c>
      <c r="BQ333" s="497">
        <f aca="true" t="shared" si="61" ref="BQ333:BQ365">D333-AM333</f>
        <v>0</v>
      </c>
      <c r="BR333" s="497">
        <f aca="true" t="shared" si="62" ref="BR333:BR365">E333-AN333</f>
        <v>0</v>
      </c>
      <c r="BS333" s="497">
        <f aca="true" t="shared" si="63" ref="BS333:BS365">F333-AO333</f>
        <v>0</v>
      </c>
      <c r="BT333" s="497">
        <f aca="true" t="shared" si="64" ref="BT333:BT365">G333-AP333</f>
        <v>0</v>
      </c>
      <c r="BU333" s="497">
        <f aca="true" t="shared" si="65" ref="BU333:BU365">H333-AQ333</f>
        <v>0</v>
      </c>
      <c r="BV333" s="497">
        <f aca="true" t="shared" si="66" ref="BV333:BV365">I333-AR333</f>
        <v>0</v>
      </c>
      <c r="BW333" s="497">
        <f aca="true" t="shared" si="67" ref="BW333:BW365">J333-AS333</f>
        <v>0</v>
      </c>
      <c r="BX333" s="497">
        <f aca="true" t="shared" si="68" ref="BX333:BX365">K333-AT333</f>
        <v>0</v>
      </c>
      <c r="BY333" s="497">
        <f aca="true" t="shared" si="69" ref="BY333:BY365">L333-AU333</f>
        <v>0</v>
      </c>
      <c r="BZ333" s="497">
        <f aca="true" t="shared" si="70" ref="BZ333:BZ365">M333-AV333</f>
        <v>0</v>
      </c>
      <c r="CA333" s="497">
        <f aca="true" t="shared" si="71" ref="CA333:CA365">N333-AW333</f>
        <v>-92688</v>
      </c>
      <c r="CB333" s="497">
        <f aca="true" t="shared" si="72" ref="CB333:CB365">O333-AX333</f>
        <v>0</v>
      </c>
      <c r="CC333" s="497">
        <f aca="true" t="shared" si="73" ref="CC333:CC365">P333-AY333</f>
        <v>0</v>
      </c>
      <c r="CD333" s="497">
        <f aca="true" t="shared" si="74" ref="CD333:CD365">Q333-AZ333</f>
        <v>0</v>
      </c>
      <c r="CE333" s="497">
        <f aca="true" t="shared" si="75" ref="CE333:CE365">R333-BA333</f>
        <v>0</v>
      </c>
      <c r="CF333" s="497">
        <f aca="true" t="shared" si="76" ref="CF333:CF365">S333-BB333</f>
        <v>0</v>
      </c>
      <c r="CG333" s="497">
        <f aca="true" t="shared" si="77" ref="CG333:CG365">T333-BC333</f>
        <v>0</v>
      </c>
      <c r="CH333" s="497">
        <f aca="true" t="shared" si="78" ref="CH333:CH365">U333-BD333</f>
        <v>0</v>
      </c>
      <c r="CI333" s="497">
        <f aca="true" t="shared" si="79" ref="CI333:CI365">V333-BE333</f>
        <v>0</v>
      </c>
      <c r="CJ333" s="497">
        <f aca="true" t="shared" si="80" ref="CJ333:CJ365">W333-BF333</f>
        <v>0</v>
      </c>
      <c r="CK333" s="497">
        <f aca="true" t="shared" si="81" ref="CK333:CK365">X333-BG333</f>
        <v>0</v>
      </c>
      <c r="CL333" s="497">
        <f aca="true" t="shared" si="82" ref="CL333:CL365">Y333-BH333</f>
        <v>0</v>
      </c>
      <c r="CM333" s="497">
        <f aca="true" t="shared" si="83" ref="CM333:CM365">Z333-BI333</f>
        <v>0</v>
      </c>
      <c r="CN333" s="497">
        <f aca="true" t="shared" si="84" ref="CN333:CN365">AA333-BJ333</f>
        <v>0</v>
      </c>
      <c r="CO333" s="497">
        <f aca="true" t="shared" si="85" ref="CO333:CO365">AB333-BK333</f>
        <v>0</v>
      </c>
      <c r="CP333" s="497">
        <f aca="true" t="shared" si="86" ref="CP333:CP365">AC333-BL333</f>
        <v>0</v>
      </c>
      <c r="CQ333" s="497">
        <f aca="true" t="shared" si="87" ref="CQ333:CQ365">AD333-BM333</f>
        <v>0</v>
      </c>
      <c r="CR333" s="497">
        <f aca="true" t="shared" si="88" ref="CR333:CR365">AE333-BN333</f>
        <v>0</v>
      </c>
    </row>
    <row r="334" spans="1:96" ht="19.5" customHeight="1">
      <c r="A334" s="48" t="s">
        <v>743</v>
      </c>
      <c r="B334" s="446" t="s">
        <v>360</v>
      </c>
      <c r="C334" s="191">
        <v>2047440</v>
      </c>
      <c r="D334" s="194">
        <v>2047440</v>
      </c>
      <c r="E334" s="191"/>
      <c r="F334" s="191"/>
      <c r="G334" s="191"/>
      <c r="H334" s="191">
        <v>2047440</v>
      </c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4"/>
      <c r="W334" s="191"/>
      <c r="X334" s="191"/>
      <c r="Y334" s="191"/>
      <c r="Z334" s="191"/>
      <c r="AA334" s="191"/>
      <c r="AB334" s="191"/>
      <c r="AC334" s="387"/>
      <c r="AD334" s="191"/>
      <c r="AE334" s="191"/>
      <c r="AF334" s="416"/>
      <c r="AJ334" s="416" t="s">
        <v>745</v>
      </c>
      <c r="AK334" s="416" t="s">
        <v>360</v>
      </c>
      <c r="AL334" s="486">
        <v>2259731</v>
      </c>
      <c r="AM334" s="486">
        <v>2259731</v>
      </c>
      <c r="AN334" s="486"/>
      <c r="AO334" s="486"/>
      <c r="AP334" s="486"/>
      <c r="AQ334" s="486">
        <v>2259731</v>
      </c>
      <c r="AR334" s="486"/>
      <c r="AS334" s="486"/>
      <c r="AT334" s="486"/>
      <c r="AU334" s="486"/>
      <c r="AV334" s="486"/>
      <c r="AW334" s="486"/>
      <c r="AX334" s="486"/>
      <c r="AY334" s="486"/>
      <c r="AZ334" s="486"/>
      <c r="BA334" s="486"/>
      <c r="BB334" s="486"/>
      <c r="BC334" s="486"/>
      <c r="BD334" s="486"/>
      <c r="BE334" s="486"/>
      <c r="BF334" s="486"/>
      <c r="BG334" s="486"/>
      <c r="BH334" s="486"/>
      <c r="BI334" s="486"/>
      <c r="BJ334" s="486"/>
      <c r="BK334" s="486"/>
      <c r="BL334" s="486"/>
      <c r="BM334" s="486"/>
      <c r="BN334" s="447"/>
      <c r="BP334" s="497">
        <f t="shared" si="60"/>
        <v>-212291</v>
      </c>
      <c r="BQ334" s="497">
        <f t="shared" si="61"/>
        <v>-212291</v>
      </c>
      <c r="BR334" s="497">
        <f t="shared" si="62"/>
        <v>0</v>
      </c>
      <c r="BS334" s="497">
        <f t="shared" si="63"/>
        <v>0</v>
      </c>
      <c r="BT334" s="497">
        <f t="shared" si="64"/>
        <v>0</v>
      </c>
      <c r="BU334" s="497">
        <f t="shared" si="65"/>
        <v>-212291</v>
      </c>
      <c r="BV334" s="497">
        <f t="shared" si="66"/>
        <v>0</v>
      </c>
      <c r="BW334" s="497">
        <f t="shared" si="67"/>
        <v>0</v>
      </c>
      <c r="BX334" s="497">
        <f t="shared" si="68"/>
        <v>0</v>
      </c>
      <c r="BY334" s="497">
        <f t="shared" si="69"/>
        <v>0</v>
      </c>
      <c r="BZ334" s="497">
        <f t="shared" si="70"/>
        <v>0</v>
      </c>
      <c r="CA334" s="497">
        <f t="shared" si="71"/>
        <v>0</v>
      </c>
      <c r="CB334" s="497">
        <f t="shared" si="72"/>
        <v>0</v>
      </c>
      <c r="CC334" s="497">
        <f t="shared" si="73"/>
        <v>0</v>
      </c>
      <c r="CD334" s="497">
        <f t="shared" si="74"/>
        <v>0</v>
      </c>
      <c r="CE334" s="497">
        <f t="shared" si="75"/>
        <v>0</v>
      </c>
      <c r="CF334" s="497">
        <f t="shared" si="76"/>
        <v>0</v>
      </c>
      <c r="CG334" s="497">
        <f t="shared" si="77"/>
        <v>0</v>
      </c>
      <c r="CH334" s="497">
        <f t="shared" si="78"/>
        <v>0</v>
      </c>
      <c r="CI334" s="497">
        <f t="shared" si="79"/>
        <v>0</v>
      </c>
      <c r="CJ334" s="497">
        <f t="shared" si="80"/>
        <v>0</v>
      </c>
      <c r="CK334" s="497">
        <f t="shared" si="81"/>
        <v>0</v>
      </c>
      <c r="CL334" s="497">
        <f t="shared" si="82"/>
        <v>0</v>
      </c>
      <c r="CM334" s="497">
        <f t="shared" si="83"/>
        <v>0</v>
      </c>
      <c r="CN334" s="497">
        <f t="shared" si="84"/>
        <v>0</v>
      </c>
      <c r="CO334" s="497">
        <f t="shared" si="85"/>
        <v>0</v>
      </c>
      <c r="CP334" s="497">
        <f t="shared" si="86"/>
        <v>0</v>
      </c>
      <c r="CQ334" s="497">
        <f t="shared" si="87"/>
        <v>0</v>
      </c>
      <c r="CR334" s="497">
        <f t="shared" si="88"/>
        <v>0</v>
      </c>
    </row>
    <row r="335" spans="1:96" ht="15.75">
      <c r="A335" s="48" t="s">
        <v>744</v>
      </c>
      <c r="B335" s="446" t="s">
        <v>930</v>
      </c>
      <c r="C335" s="191">
        <v>971765</v>
      </c>
      <c r="D335" s="194">
        <v>971765</v>
      </c>
      <c r="E335" s="191">
        <v>971765</v>
      </c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4"/>
      <c r="W335" s="191"/>
      <c r="X335" s="191"/>
      <c r="Y335" s="191"/>
      <c r="Z335" s="191"/>
      <c r="AA335" s="191"/>
      <c r="AB335" s="191"/>
      <c r="AC335" s="387"/>
      <c r="AD335" s="191"/>
      <c r="AE335" s="191"/>
      <c r="AF335" s="416"/>
      <c r="AJ335" s="416" t="s">
        <v>746</v>
      </c>
      <c r="AK335" s="416" t="s">
        <v>930</v>
      </c>
      <c r="AL335" s="486">
        <v>765040</v>
      </c>
      <c r="AM335" s="486">
        <v>765040</v>
      </c>
      <c r="AN335" s="486">
        <v>765040</v>
      </c>
      <c r="AO335" s="486"/>
      <c r="AP335" s="486"/>
      <c r="AQ335" s="486"/>
      <c r="AR335" s="486"/>
      <c r="AS335" s="486"/>
      <c r="AT335" s="486"/>
      <c r="AU335" s="486"/>
      <c r="AV335" s="486"/>
      <c r="AW335" s="486"/>
      <c r="AX335" s="486"/>
      <c r="AY335" s="486"/>
      <c r="AZ335" s="486"/>
      <c r="BA335" s="486"/>
      <c r="BB335" s="486"/>
      <c r="BC335" s="486"/>
      <c r="BD335" s="486"/>
      <c r="BE335" s="486"/>
      <c r="BF335" s="486"/>
      <c r="BG335" s="486"/>
      <c r="BH335" s="486"/>
      <c r="BI335" s="486"/>
      <c r="BJ335" s="486"/>
      <c r="BK335" s="486"/>
      <c r="BL335" s="486"/>
      <c r="BM335" s="486"/>
      <c r="BN335" s="447"/>
      <c r="BP335" s="497">
        <f t="shared" si="60"/>
        <v>206725</v>
      </c>
      <c r="BQ335" s="497">
        <f t="shared" si="61"/>
        <v>206725</v>
      </c>
      <c r="BR335" s="497">
        <f t="shared" si="62"/>
        <v>206725</v>
      </c>
      <c r="BS335" s="497">
        <f t="shared" si="63"/>
        <v>0</v>
      </c>
      <c r="BT335" s="497">
        <f t="shared" si="64"/>
        <v>0</v>
      </c>
      <c r="BU335" s="497">
        <f t="shared" si="65"/>
        <v>0</v>
      </c>
      <c r="BV335" s="497">
        <f t="shared" si="66"/>
        <v>0</v>
      </c>
      <c r="BW335" s="497">
        <f t="shared" si="67"/>
        <v>0</v>
      </c>
      <c r="BX335" s="497">
        <f t="shared" si="68"/>
        <v>0</v>
      </c>
      <c r="BY335" s="497">
        <f t="shared" si="69"/>
        <v>0</v>
      </c>
      <c r="BZ335" s="497">
        <f t="shared" si="70"/>
        <v>0</v>
      </c>
      <c r="CA335" s="497">
        <f t="shared" si="71"/>
        <v>0</v>
      </c>
      <c r="CB335" s="497">
        <f t="shared" si="72"/>
        <v>0</v>
      </c>
      <c r="CC335" s="497">
        <f t="shared" si="73"/>
        <v>0</v>
      </c>
      <c r="CD335" s="497">
        <f t="shared" si="74"/>
        <v>0</v>
      </c>
      <c r="CE335" s="497">
        <f t="shared" si="75"/>
        <v>0</v>
      </c>
      <c r="CF335" s="497">
        <f t="shared" si="76"/>
        <v>0</v>
      </c>
      <c r="CG335" s="497">
        <f t="shared" si="77"/>
        <v>0</v>
      </c>
      <c r="CH335" s="497">
        <f t="shared" si="78"/>
        <v>0</v>
      </c>
      <c r="CI335" s="497">
        <f t="shared" si="79"/>
        <v>0</v>
      </c>
      <c r="CJ335" s="497">
        <f t="shared" si="80"/>
        <v>0</v>
      </c>
      <c r="CK335" s="497">
        <f t="shared" si="81"/>
        <v>0</v>
      </c>
      <c r="CL335" s="497">
        <f t="shared" si="82"/>
        <v>0</v>
      </c>
      <c r="CM335" s="497">
        <f t="shared" si="83"/>
        <v>0</v>
      </c>
      <c r="CN335" s="497">
        <f t="shared" si="84"/>
        <v>0</v>
      </c>
      <c r="CO335" s="497">
        <f t="shared" si="85"/>
        <v>0</v>
      </c>
      <c r="CP335" s="497">
        <f t="shared" si="86"/>
        <v>0</v>
      </c>
      <c r="CQ335" s="497">
        <f t="shared" si="87"/>
        <v>0</v>
      </c>
      <c r="CR335" s="497">
        <f t="shared" si="88"/>
        <v>0</v>
      </c>
    </row>
    <row r="336" spans="1:96" ht="15.75">
      <c r="A336" s="48" t="s">
        <v>745</v>
      </c>
      <c r="B336" s="446" t="s">
        <v>931</v>
      </c>
      <c r="C336" s="191">
        <v>1283344</v>
      </c>
      <c r="D336" s="194">
        <v>1283344</v>
      </c>
      <c r="E336" s="191">
        <v>1283344</v>
      </c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4"/>
      <c r="W336" s="191"/>
      <c r="X336" s="191"/>
      <c r="Y336" s="191"/>
      <c r="Z336" s="191"/>
      <c r="AA336" s="191"/>
      <c r="AB336" s="191"/>
      <c r="AC336" s="387"/>
      <c r="AD336" s="191"/>
      <c r="AE336" s="191"/>
      <c r="AF336" s="416"/>
      <c r="AJ336" s="416" t="s">
        <v>747</v>
      </c>
      <c r="AK336" s="416" t="s">
        <v>931</v>
      </c>
      <c r="AL336" s="486">
        <v>881103</v>
      </c>
      <c r="AM336" s="486">
        <v>881103</v>
      </c>
      <c r="AN336" s="486">
        <v>881103</v>
      </c>
      <c r="AO336" s="486"/>
      <c r="AP336" s="486"/>
      <c r="AQ336" s="486"/>
      <c r="AR336" s="486"/>
      <c r="AS336" s="486"/>
      <c r="AT336" s="486"/>
      <c r="AU336" s="486"/>
      <c r="AV336" s="486"/>
      <c r="AW336" s="486"/>
      <c r="AX336" s="486"/>
      <c r="AY336" s="486"/>
      <c r="AZ336" s="486"/>
      <c r="BA336" s="486"/>
      <c r="BB336" s="486"/>
      <c r="BC336" s="486"/>
      <c r="BD336" s="486"/>
      <c r="BE336" s="486"/>
      <c r="BF336" s="486"/>
      <c r="BG336" s="486"/>
      <c r="BH336" s="486"/>
      <c r="BI336" s="486"/>
      <c r="BJ336" s="486"/>
      <c r="BK336" s="486"/>
      <c r="BL336" s="486"/>
      <c r="BM336" s="486"/>
      <c r="BN336" s="447"/>
      <c r="BP336" s="497">
        <f t="shared" si="60"/>
        <v>402241</v>
      </c>
      <c r="BQ336" s="497">
        <f t="shared" si="61"/>
        <v>402241</v>
      </c>
      <c r="BR336" s="497">
        <f t="shared" si="62"/>
        <v>402241</v>
      </c>
      <c r="BS336" s="497">
        <f t="shared" si="63"/>
        <v>0</v>
      </c>
      <c r="BT336" s="497">
        <f t="shared" si="64"/>
        <v>0</v>
      </c>
      <c r="BU336" s="497">
        <f t="shared" si="65"/>
        <v>0</v>
      </c>
      <c r="BV336" s="497">
        <f t="shared" si="66"/>
        <v>0</v>
      </c>
      <c r="BW336" s="497">
        <f t="shared" si="67"/>
        <v>0</v>
      </c>
      <c r="BX336" s="497">
        <f t="shared" si="68"/>
        <v>0</v>
      </c>
      <c r="BY336" s="497">
        <f t="shared" si="69"/>
        <v>0</v>
      </c>
      <c r="BZ336" s="497">
        <f t="shared" si="70"/>
        <v>0</v>
      </c>
      <c r="CA336" s="497">
        <f t="shared" si="71"/>
        <v>0</v>
      </c>
      <c r="CB336" s="497">
        <f t="shared" si="72"/>
        <v>0</v>
      </c>
      <c r="CC336" s="497">
        <f t="shared" si="73"/>
        <v>0</v>
      </c>
      <c r="CD336" s="497">
        <f t="shared" si="74"/>
        <v>0</v>
      </c>
      <c r="CE336" s="497">
        <f t="shared" si="75"/>
        <v>0</v>
      </c>
      <c r="CF336" s="497">
        <f t="shared" si="76"/>
        <v>0</v>
      </c>
      <c r="CG336" s="497">
        <f t="shared" si="77"/>
        <v>0</v>
      </c>
      <c r="CH336" s="497">
        <f t="shared" si="78"/>
        <v>0</v>
      </c>
      <c r="CI336" s="497">
        <f t="shared" si="79"/>
        <v>0</v>
      </c>
      <c r="CJ336" s="497">
        <f t="shared" si="80"/>
        <v>0</v>
      </c>
      <c r="CK336" s="497">
        <f t="shared" si="81"/>
        <v>0</v>
      </c>
      <c r="CL336" s="497">
        <f t="shared" si="82"/>
        <v>0</v>
      </c>
      <c r="CM336" s="497">
        <f t="shared" si="83"/>
        <v>0</v>
      </c>
      <c r="CN336" s="497">
        <f t="shared" si="84"/>
        <v>0</v>
      </c>
      <c r="CO336" s="497">
        <f t="shared" si="85"/>
        <v>0</v>
      </c>
      <c r="CP336" s="497">
        <f t="shared" si="86"/>
        <v>0</v>
      </c>
      <c r="CQ336" s="497">
        <f t="shared" si="87"/>
        <v>0</v>
      </c>
      <c r="CR336" s="497">
        <f t="shared" si="88"/>
        <v>0</v>
      </c>
    </row>
    <row r="337" spans="1:96" ht="15.75">
      <c r="A337" s="48" t="s">
        <v>746</v>
      </c>
      <c r="B337" s="446" t="s">
        <v>932</v>
      </c>
      <c r="C337" s="191">
        <v>667822</v>
      </c>
      <c r="D337" s="194">
        <v>667822</v>
      </c>
      <c r="E337" s="191">
        <v>667822</v>
      </c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4"/>
      <c r="W337" s="191"/>
      <c r="X337" s="191"/>
      <c r="Y337" s="191"/>
      <c r="Z337" s="191"/>
      <c r="AA337" s="191"/>
      <c r="AB337" s="191"/>
      <c r="AC337" s="387"/>
      <c r="AD337" s="191"/>
      <c r="AE337" s="191"/>
      <c r="AF337" s="416"/>
      <c r="AJ337" s="416" t="s">
        <v>748</v>
      </c>
      <c r="AK337" s="416" t="s">
        <v>932</v>
      </c>
      <c r="AL337" s="486">
        <v>623356</v>
      </c>
      <c r="AM337" s="486">
        <v>623356</v>
      </c>
      <c r="AN337" s="486">
        <v>623356</v>
      </c>
      <c r="AO337" s="486"/>
      <c r="AP337" s="486"/>
      <c r="AQ337" s="486"/>
      <c r="AR337" s="486"/>
      <c r="AS337" s="486"/>
      <c r="AT337" s="486"/>
      <c r="AU337" s="486"/>
      <c r="AV337" s="486"/>
      <c r="AW337" s="486"/>
      <c r="AX337" s="486"/>
      <c r="AY337" s="486"/>
      <c r="AZ337" s="486"/>
      <c r="BA337" s="486"/>
      <c r="BB337" s="486"/>
      <c r="BC337" s="486"/>
      <c r="BD337" s="486"/>
      <c r="BE337" s="486"/>
      <c r="BF337" s="486"/>
      <c r="BG337" s="486"/>
      <c r="BH337" s="486"/>
      <c r="BI337" s="486"/>
      <c r="BJ337" s="486"/>
      <c r="BK337" s="486"/>
      <c r="BL337" s="486"/>
      <c r="BM337" s="486"/>
      <c r="BN337" s="447"/>
      <c r="BP337" s="497">
        <f t="shared" si="60"/>
        <v>44466</v>
      </c>
      <c r="BQ337" s="497">
        <f t="shared" si="61"/>
        <v>44466</v>
      </c>
      <c r="BR337" s="497">
        <f t="shared" si="62"/>
        <v>44466</v>
      </c>
      <c r="BS337" s="497">
        <f t="shared" si="63"/>
        <v>0</v>
      </c>
      <c r="BT337" s="497">
        <f t="shared" si="64"/>
        <v>0</v>
      </c>
      <c r="BU337" s="497">
        <f t="shared" si="65"/>
        <v>0</v>
      </c>
      <c r="BV337" s="497">
        <f t="shared" si="66"/>
        <v>0</v>
      </c>
      <c r="BW337" s="497">
        <f t="shared" si="67"/>
        <v>0</v>
      </c>
      <c r="BX337" s="497">
        <f t="shared" si="68"/>
        <v>0</v>
      </c>
      <c r="BY337" s="497">
        <f t="shared" si="69"/>
        <v>0</v>
      </c>
      <c r="BZ337" s="497">
        <f t="shared" si="70"/>
        <v>0</v>
      </c>
      <c r="CA337" s="497">
        <f t="shared" si="71"/>
        <v>0</v>
      </c>
      <c r="CB337" s="497">
        <f t="shared" si="72"/>
        <v>0</v>
      </c>
      <c r="CC337" s="497">
        <f t="shared" si="73"/>
        <v>0</v>
      </c>
      <c r="CD337" s="497">
        <f t="shared" si="74"/>
        <v>0</v>
      </c>
      <c r="CE337" s="497">
        <f t="shared" si="75"/>
        <v>0</v>
      </c>
      <c r="CF337" s="497">
        <f t="shared" si="76"/>
        <v>0</v>
      </c>
      <c r="CG337" s="497">
        <f t="shared" si="77"/>
        <v>0</v>
      </c>
      <c r="CH337" s="497">
        <f t="shared" si="78"/>
        <v>0</v>
      </c>
      <c r="CI337" s="497">
        <f t="shared" si="79"/>
        <v>0</v>
      </c>
      <c r="CJ337" s="497">
        <f t="shared" si="80"/>
        <v>0</v>
      </c>
      <c r="CK337" s="497">
        <f t="shared" si="81"/>
        <v>0</v>
      </c>
      <c r="CL337" s="497">
        <f t="shared" si="82"/>
        <v>0</v>
      </c>
      <c r="CM337" s="497">
        <f t="shared" si="83"/>
        <v>0</v>
      </c>
      <c r="CN337" s="497">
        <f t="shared" si="84"/>
        <v>0</v>
      </c>
      <c r="CO337" s="497">
        <f t="shared" si="85"/>
        <v>0</v>
      </c>
      <c r="CP337" s="497">
        <f t="shared" si="86"/>
        <v>0</v>
      </c>
      <c r="CQ337" s="497">
        <f t="shared" si="87"/>
        <v>0</v>
      </c>
      <c r="CR337" s="497">
        <f t="shared" si="88"/>
        <v>0</v>
      </c>
    </row>
    <row r="338" spans="1:96" ht="15.75">
      <c r="A338" s="48" t="s">
        <v>747</v>
      </c>
      <c r="B338" s="446" t="s">
        <v>933</v>
      </c>
      <c r="C338" s="191">
        <v>79632</v>
      </c>
      <c r="D338" s="194">
        <v>0</v>
      </c>
      <c r="E338" s="191">
        <v>0</v>
      </c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4"/>
      <c r="W338" s="191"/>
      <c r="X338" s="191"/>
      <c r="Y338" s="191"/>
      <c r="Z338" s="191"/>
      <c r="AA338" s="191"/>
      <c r="AB338" s="191"/>
      <c r="AC338" s="387">
        <v>79632</v>
      </c>
      <c r="AD338" s="191">
        <v>79632</v>
      </c>
      <c r="AE338" s="191"/>
      <c r="AF338" s="416"/>
      <c r="AJ338" s="416" t="s">
        <v>749</v>
      </c>
      <c r="AK338" s="416" t="s">
        <v>933</v>
      </c>
      <c r="AL338" s="486">
        <v>159264</v>
      </c>
      <c r="AM338" s="486"/>
      <c r="AN338" s="486">
        <v>0</v>
      </c>
      <c r="AO338" s="486"/>
      <c r="AP338" s="486"/>
      <c r="AQ338" s="486"/>
      <c r="AR338" s="486"/>
      <c r="AS338" s="486"/>
      <c r="AT338" s="486"/>
      <c r="AU338" s="486"/>
      <c r="AV338" s="486"/>
      <c r="AW338" s="486"/>
      <c r="AX338" s="486"/>
      <c r="AY338" s="486"/>
      <c r="AZ338" s="486"/>
      <c r="BA338" s="486"/>
      <c r="BB338" s="486"/>
      <c r="BC338" s="486"/>
      <c r="BD338" s="486"/>
      <c r="BE338" s="486"/>
      <c r="BF338" s="486"/>
      <c r="BG338" s="486"/>
      <c r="BH338" s="486"/>
      <c r="BI338" s="486"/>
      <c r="BJ338" s="486"/>
      <c r="BK338" s="486"/>
      <c r="BL338" s="486">
        <v>79632</v>
      </c>
      <c r="BM338" s="486">
        <v>79632</v>
      </c>
      <c r="BN338" s="447"/>
      <c r="BP338" s="497">
        <f t="shared" si="60"/>
        <v>-79632</v>
      </c>
      <c r="BQ338" s="497">
        <f t="shared" si="61"/>
        <v>0</v>
      </c>
      <c r="BR338" s="497">
        <f t="shared" si="62"/>
        <v>0</v>
      </c>
      <c r="BS338" s="497">
        <f t="shared" si="63"/>
        <v>0</v>
      </c>
      <c r="BT338" s="497">
        <f t="shared" si="64"/>
        <v>0</v>
      </c>
      <c r="BU338" s="497">
        <f t="shared" si="65"/>
        <v>0</v>
      </c>
      <c r="BV338" s="497">
        <f t="shared" si="66"/>
        <v>0</v>
      </c>
      <c r="BW338" s="497">
        <f t="shared" si="67"/>
        <v>0</v>
      </c>
      <c r="BX338" s="497">
        <f t="shared" si="68"/>
        <v>0</v>
      </c>
      <c r="BY338" s="497">
        <f t="shared" si="69"/>
        <v>0</v>
      </c>
      <c r="BZ338" s="497">
        <f t="shared" si="70"/>
        <v>0</v>
      </c>
      <c r="CA338" s="497">
        <f t="shared" si="71"/>
        <v>0</v>
      </c>
      <c r="CB338" s="497">
        <f t="shared" si="72"/>
        <v>0</v>
      </c>
      <c r="CC338" s="497">
        <f t="shared" si="73"/>
        <v>0</v>
      </c>
      <c r="CD338" s="497">
        <f t="shared" si="74"/>
        <v>0</v>
      </c>
      <c r="CE338" s="497">
        <f t="shared" si="75"/>
        <v>0</v>
      </c>
      <c r="CF338" s="497">
        <f t="shared" si="76"/>
        <v>0</v>
      </c>
      <c r="CG338" s="497">
        <f t="shared" si="77"/>
        <v>0</v>
      </c>
      <c r="CH338" s="497">
        <f t="shared" si="78"/>
        <v>0</v>
      </c>
      <c r="CI338" s="497">
        <f t="shared" si="79"/>
        <v>0</v>
      </c>
      <c r="CJ338" s="497">
        <f t="shared" si="80"/>
        <v>0</v>
      </c>
      <c r="CK338" s="497">
        <f t="shared" si="81"/>
        <v>0</v>
      </c>
      <c r="CL338" s="497">
        <f t="shared" si="82"/>
        <v>0</v>
      </c>
      <c r="CM338" s="497">
        <f t="shared" si="83"/>
        <v>0</v>
      </c>
      <c r="CN338" s="497">
        <f t="shared" si="84"/>
        <v>0</v>
      </c>
      <c r="CO338" s="497">
        <f t="shared" si="85"/>
        <v>0</v>
      </c>
      <c r="CP338" s="497">
        <f t="shared" si="86"/>
        <v>0</v>
      </c>
      <c r="CQ338" s="497">
        <f t="shared" si="87"/>
        <v>0</v>
      </c>
      <c r="CR338" s="497">
        <f t="shared" si="88"/>
        <v>0</v>
      </c>
    </row>
    <row r="339" spans="1:96" ht="15.75">
      <c r="A339" s="48" t="s">
        <v>748</v>
      </c>
      <c r="B339" s="446" t="s">
        <v>934</v>
      </c>
      <c r="C339" s="191">
        <v>1583852</v>
      </c>
      <c r="D339" s="194">
        <v>1583852</v>
      </c>
      <c r="E339" s="191">
        <v>1583852</v>
      </c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4"/>
      <c r="W339" s="191"/>
      <c r="X339" s="191"/>
      <c r="Y339" s="191"/>
      <c r="Z339" s="191"/>
      <c r="AA339" s="191"/>
      <c r="AB339" s="191"/>
      <c r="AC339" s="387"/>
      <c r="AD339" s="191"/>
      <c r="AE339" s="191"/>
      <c r="AF339" s="416"/>
      <c r="AJ339" s="416" t="s">
        <v>750</v>
      </c>
      <c r="AK339" s="416" t="s">
        <v>934</v>
      </c>
      <c r="AL339" s="486">
        <v>1280045</v>
      </c>
      <c r="AM339" s="486">
        <v>1280045</v>
      </c>
      <c r="AN339" s="486">
        <v>1280045</v>
      </c>
      <c r="AO339" s="486"/>
      <c r="AP339" s="486"/>
      <c r="AQ339" s="486"/>
      <c r="AR339" s="486"/>
      <c r="AS339" s="486"/>
      <c r="AT339" s="486"/>
      <c r="AU339" s="486"/>
      <c r="AV339" s="486"/>
      <c r="AW339" s="486"/>
      <c r="AX339" s="486"/>
      <c r="AY339" s="486"/>
      <c r="AZ339" s="486"/>
      <c r="BA339" s="486"/>
      <c r="BB339" s="486"/>
      <c r="BC339" s="486"/>
      <c r="BD339" s="486"/>
      <c r="BE339" s="486"/>
      <c r="BF339" s="486"/>
      <c r="BG339" s="486"/>
      <c r="BH339" s="486"/>
      <c r="BI339" s="486"/>
      <c r="BJ339" s="486"/>
      <c r="BK339" s="486"/>
      <c r="BL339" s="486"/>
      <c r="BM339" s="486"/>
      <c r="BN339" s="447"/>
      <c r="BP339" s="497">
        <f t="shared" si="60"/>
        <v>303807</v>
      </c>
      <c r="BQ339" s="497">
        <f t="shared" si="61"/>
        <v>303807</v>
      </c>
      <c r="BR339" s="497">
        <f t="shared" si="62"/>
        <v>303807</v>
      </c>
      <c r="BS339" s="497">
        <f t="shared" si="63"/>
        <v>0</v>
      </c>
      <c r="BT339" s="497">
        <f t="shared" si="64"/>
        <v>0</v>
      </c>
      <c r="BU339" s="497">
        <f t="shared" si="65"/>
        <v>0</v>
      </c>
      <c r="BV339" s="497">
        <f t="shared" si="66"/>
        <v>0</v>
      </c>
      <c r="BW339" s="497">
        <f t="shared" si="67"/>
        <v>0</v>
      </c>
      <c r="BX339" s="497">
        <f t="shared" si="68"/>
        <v>0</v>
      </c>
      <c r="BY339" s="497">
        <f t="shared" si="69"/>
        <v>0</v>
      </c>
      <c r="BZ339" s="497">
        <f t="shared" si="70"/>
        <v>0</v>
      </c>
      <c r="CA339" s="497">
        <f t="shared" si="71"/>
        <v>0</v>
      </c>
      <c r="CB339" s="497">
        <f t="shared" si="72"/>
        <v>0</v>
      </c>
      <c r="CC339" s="497">
        <f t="shared" si="73"/>
        <v>0</v>
      </c>
      <c r="CD339" s="497">
        <f t="shared" si="74"/>
        <v>0</v>
      </c>
      <c r="CE339" s="497">
        <f t="shared" si="75"/>
        <v>0</v>
      </c>
      <c r="CF339" s="497">
        <f t="shared" si="76"/>
        <v>0</v>
      </c>
      <c r="CG339" s="497">
        <f t="shared" si="77"/>
        <v>0</v>
      </c>
      <c r="CH339" s="497">
        <f t="shared" si="78"/>
        <v>0</v>
      </c>
      <c r="CI339" s="497">
        <f t="shared" si="79"/>
        <v>0</v>
      </c>
      <c r="CJ339" s="497">
        <f t="shared" si="80"/>
        <v>0</v>
      </c>
      <c r="CK339" s="497">
        <f t="shared" si="81"/>
        <v>0</v>
      </c>
      <c r="CL339" s="497">
        <f t="shared" si="82"/>
        <v>0</v>
      </c>
      <c r="CM339" s="497">
        <f t="shared" si="83"/>
        <v>0</v>
      </c>
      <c r="CN339" s="497">
        <f t="shared" si="84"/>
        <v>0</v>
      </c>
      <c r="CO339" s="497">
        <f t="shared" si="85"/>
        <v>0</v>
      </c>
      <c r="CP339" s="497">
        <f t="shared" si="86"/>
        <v>0</v>
      </c>
      <c r="CQ339" s="497">
        <f t="shared" si="87"/>
        <v>0</v>
      </c>
      <c r="CR339" s="497">
        <f t="shared" si="88"/>
        <v>0</v>
      </c>
    </row>
    <row r="340" spans="1:96" ht="15.75">
      <c r="A340" s="48" t="s">
        <v>749</v>
      </c>
      <c r="B340" s="446" t="s">
        <v>361</v>
      </c>
      <c r="C340" s="191">
        <v>2372220</v>
      </c>
      <c r="D340" s="194"/>
      <c r="E340" s="191"/>
      <c r="F340" s="191"/>
      <c r="G340" s="191"/>
      <c r="H340" s="191"/>
      <c r="I340" s="191"/>
      <c r="J340" s="191"/>
      <c r="K340" s="191"/>
      <c r="L340" s="191"/>
      <c r="M340" s="191" t="s">
        <v>510</v>
      </c>
      <c r="N340" s="191">
        <v>2372220</v>
      </c>
      <c r="O340" s="191"/>
      <c r="P340" s="191"/>
      <c r="Q340" s="191"/>
      <c r="R340" s="191"/>
      <c r="S340" s="191"/>
      <c r="T340" s="191"/>
      <c r="U340" s="191"/>
      <c r="V340" s="194"/>
      <c r="W340" s="191"/>
      <c r="X340" s="191"/>
      <c r="Y340" s="191"/>
      <c r="Z340" s="191"/>
      <c r="AA340" s="191"/>
      <c r="AB340" s="191"/>
      <c r="AC340" s="387"/>
      <c r="AD340" s="191"/>
      <c r="AE340" s="191"/>
      <c r="AF340" s="416"/>
      <c r="AJ340" s="416" t="s">
        <v>751</v>
      </c>
      <c r="AK340" s="416" t="s">
        <v>361</v>
      </c>
      <c r="AL340" s="486">
        <v>2372220</v>
      </c>
      <c r="AM340" s="486"/>
      <c r="AN340" s="486"/>
      <c r="AO340" s="486"/>
      <c r="AP340" s="486"/>
      <c r="AQ340" s="486"/>
      <c r="AR340" s="486"/>
      <c r="AS340" s="486"/>
      <c r="AT340" s="486"/>
      <c r="AU340" s="486"/>
      <c r="AV340" s="486" t="s">
        <v>510</v>
      </c>
      <c r="AW340" s="486">
        <v>2372220</v>
      </c>
      <c r="AX340" s="486"/>
      <c r="AY340" s="486"/>
      <c r="AZ340" s="486"/>
      <c r="BA340" s="486"/>
      <c r="BB340" s="486"/>
      <c r="BC340" s="486"/>
      <c r="BD340" s="486"/>
      <c r="BE340" s="486"/>
      <c r="BF340" s="486"/>
      <c r="BG340" s="486"/>
      <c r="BH340" s="486"/>
      <c r="BI340" s="486"/>
      <c r="BJ340" s="486"/>
      <c r="BK340" s="486"/>
      <c r="BL340" s="486"/>
      <c r="BM340" s="486"/>
      <c r="BN340" s="447"/>
      <c r="BP340" s="497">
        <f t="shared" si="60"/>
        <v>0</v>
      </c>
      <c r="BQ340" s="497">
        <f t="shared" si="61"/>
        <v>0</v>
      </c>
      <c r="BR340" s="497">
        <f t="shared" si="62"/>
        <v>0</v>
      </c>
      <c r="BS340" s="497">
        <f t="shared" si="63"/>
        <v>0</v>
      </c>
      <c r="BT340" s="497">
        <f t="shared" si="64"/>
        <v>0</v>
      </c>
      <c r="BU340" s="497">
        <f t="shared" si="65"/>
        <v>0</v>
      </c>
      <c r="BV340" s="497">
        <f t="shared" si="66"/>
        <v>0</v>
      </c>
      <c r="BW340" s="497">
        <f t="shared" si="67"/>
        <v>0</v>
      </c>
      <c r="BX340" s="497">
        <f t="shared" si="68"/>
        <v>0</v>
      </c>
      <c r="BY340" s="497">
        <f t="shared" si="69"/>
        <v>0</v>
      </c>
      <c r="BZ340" s="497" t="e">
        <f t="shared" si="70"/>
        <v>#VALUE!</v>
      </c>
      <c r="CA340" s="497">
        <f t="shared" si="71"/>
        <v>0</v>
      </c>
      <c r="CB340" s="497">
        <f t="shared" si="72"/>
        <v>0</v>
      </c>
      <c r="CC340" s="497">
        <f t="shared" si="73"/>
        <v>0</v>
      </c>
      <c r="CD340" s="497">
        <f t="shared" si="74"/>
        <v>0</v>
      </c>
      <c r="CE340" s="497">
        <f t="shared" si="75"/>
        <v>0</v>
      </c>
      <c r="CF340" s="497">
        <f t="shared" si="76"/>
        <v>0</v>
      </c>
      <c r="CG340" s="497">
        <f t="shared" si="77"/>
        <v>0</v>
      </c>
      <c r="CH340" s="497">
        <f t="shared" si="78"/>
        <v>0</v>
      </c>
      <c r="CI340" s="497">
        <f t="shared" si="79"/>
        <v>0</v>
      </c>
      <c r="CJ340" s="497">
        <f t="shared" si="80"/>
        <v>0</v>
      </c>
      <c r="CK340" s="497">
        <f t="shared" si="81"/>
        <v>0</v>
      </c>
      <c r="CL340" s="497">
        <f t="shared" si="82"/>
        <v>0</v>
      </c>
      <c r="CM340" s="497">
        <f t="shared" si="83"/>
        <v>0</v>
      </c>
      <c r="CN340" s="497">
        <f t="shared" si="84"/>
        <v>0</v>
      </c>
      <c r="CO340" s="497">
        <f t="shared" si="85"/>
        <v>0</v>
      </c>
      <c r="CP340" s="497">
        <f t="shared" si="86"/>
        <v>0</v>
      </c>
      <c r="CQ340" s="497">
        <f t="shared" si="87"/>
        <v>0</v>
      </c>
      <c r="CR340" s="497">
        <f t="shared" si="88"/>
        <v>0</v>
      </c>
    </row>
    <row r="341" spans="1:96" ht="15.75">
      <c r="A341" s="48" t="s">
        <v>750</v>
      </c>
      <c r="B341" s="446" t="s">
        <v>362</v>
      </c>
      <c r="C341" s="191">
        <v>1221930</v>
      </c>
      <c r="D341" s="194">
        <v>1221930</v>
      </c>
      <c r="E341" s="191">
        <v>1221930</v>
      </c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4"/>
      <c r="W341" s="191"/>
      <c r="X341" s="191"/>
      <c r="Y341" s="191"/>
      <c r="Z341" s="191"/>
      <c r="AA341" s="191"/>
      <c r="AB341" s="191"/>
      <c r="AC341" s="387"/>
      <c r="AD341" s="191"/>
      <c r="AE341" s="191"/>
      <c r="AF341" s="416"/>
      <c r="AJ341" s="416" t="s">
        <v>752</v>
      </c>
      <c r="AK341" s="416" t="s">
        <v>362</v>
      </c>
      <c r="AL341" s="486">
        <v>678245</v>
      </c>
      <c r="AM341" s="486">
        <v>678245</v>
      </c>
      <c r="AN341" s="486">
        <v>678245</v>
      </c>
      <c r="AO341" s="486"/>
      <c r="AP341" s="486"/>
      <c r="AQ341" s="486"/>
      <c r="AR341" s="486"/>
      <c r="AS341" s="486"/>
      <c r="AT341" s="486"/>
      <c r="AU341" s="486"/>
      <c r="AV341" s="486"/>
      <c r="AW341" s="486"/>
      <c r="AX341" s="486"/>
      <c r="AY341" s="486"/>
      <c r="AZ341" s="486"/>
      <c r="BA341" s="486"/>
      <c r="BB341" s="486"/>
      <c r="BC341" s="486"/>
      <c r="BD341" s="486"/>
      <c r="BE341" s="486"/>
      <c r="BF341" s="486"/>
      <c r="BG341" s="486"/>
      <c r="BH341" s="486"/>
      <c r="BI341" s="486"/>
      <c r="BJ341" s="486"/>
      <c r="BK341" s="486"/>
      <c r="BL341" s="486"/>
      <c r="BM341" s="486"/>
      <c r="BN341" s="447"/>
      <c r="BP341" s="497">
        <f t="shared" si="60"/>
        <v>543685</v>
      </c>
      <c r="BQ341" s="497">
        <f t="shared" si="61"/>
        <v>543685</v>
      </c>
      <c r="BR341" s="497">
        <f t="shared" si="62"/>
        <v>543685</v>
      </c>
      <c r="BS341" s="497">
        <f t="shared" si="63"/>
        <v>0</v>
      </c>
      <c r="BT341" s="497">
        <f t="shared" si="64"/>
        <v>0</v>
      </c>
      <c r="BU341" s="497">
        <f t="shared" si="65"/>
        <v>0</v>
      </c>
      <c r="BV341" s="497">
        <f t="shared" si="66"/>
        <v>0</v>
      </c>
      <c r="BW341" s="497">
        <f t="shared" si="67"/>
        <v>0</v>
      </c>
      <c r="BX341" s="497">
        <f t="shared" si="68"/>
        <v>0</v>
      </c>
      <c r="BY341" s="497">
        <f t="shared" si="69"/>
        <v>0</v>
      </c>
      <c r="BZ341" s="497">
        <f t="shared" si="70"/>
        <v>0</v>
      </c>
      <c r="CA341" s="497">
        <f t="shared" si="71"/>
        <v>0</v>
      </c>
      <c r="CB341" s="497">
        <f t="shared" si="72"/>
        <v>0</v>
      </c>
      <c r="CC341" s="497">
        <f t="shared" si="73"/>
        <v>0</v>
      </c>
      <c r="CD341" s="497">
        <f t="shared" si="74"/>
        <v>0</v>
      </c>
      <c r="CE341" s="497">
        <f t="shared" si="75"/>
        <v>0</v>
      </c>
      <c r="CF341" s="497">
        <f t="shared" si="76"/>
        <v>0</v>
      </c>
      <c r="CG341" s="497">
        <f t="shared" si="77"/>
        <v>0</v>
      </c>
      <c r="CH341" s="497">
        <f t="shared" si="78"/>
        <v>0</v>
      </c>
      <c r="CI341" s="497">
        <f t="shared" si="79"/>
        <v>0</v>
      </c>
      <c r="CJ341" s="497">
        <f t="shared" si="80"/>
        <v>0</v>
      </c>
      <c r="CK341" s="497">
        <f t="shared" si="81"/>
        <v>0</v>
      </c>
      <c r="CL341" s="497">
        <f t="shared" si="82"/>
        <v>0</v>
      </c>
      <c r="CM341" s="497">
        <f t="shared" si="83"/>
        <v>0</v>
      </c>
      <c r="CN341" s="497">
        <f t="shared" si="84"/>
        <v>0</v>
      </c>
      <c r="CO341" s="497">
        <f t="shared" si="85"/>
        <v>0</v>
      </c>
      <c r="CP341" s="497">
        <f t="shared" si="86"/>
        <v>0</v>
      </c>
      <c r="CQ341" s="497">
        <f t="shared" si="87"/>
        <v>0</v>
      </c>
      <c r="CR341" s="497">
        <f t="shared" si="88"/>
        <v>0</v>
      </c>
    </row>
    <row r="342" spans="1:96" ht="15.75">
      <c r="A342" s="48" t="s">
        <v>751</v>
      </c>
      <c r="B342" s="446" t="s">
        <v>363</v>
      </c>
      <c r="C342" s="191">
        <v>201267</v>
      </c>
      <c r="D342" s="194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>
        <v>1</v>
      </c>
      <c r="V342" s="387">
        <v>201267</v>
      </c>
      <c r="W342" s="191"/>
      <c r="X342" s="191"/>
      <c r="Y342" s="191"/>
      <c r="Z342" s="191"/>
      <c r="AA342" s="191"/>
      <c r="AB342" s="191"/>
      <c r="AC342" s="351"/>
      <c r="AD342" s="191"/>
      <c r="AE342" s="191"/>
      <c r="AF342" s="416"/>
      <c r="AJ342" s="416" t="s">
        <v>753</v>
      </c>
      <c r="AK342" s="416" t="s">
        <v>363</v>
      </c>
      <c r="AL342" s="486">
        <v>205399</v>
      </c>
      <c r="AM342" s="486"/>
      <c r="AN342" s="486"/>
      <c r="AO342" s="486"/>
      <c r="AP342" s="486"/>
      <c r="AQ342" s="486"/>
      <c r="AR342" s="486"/>
      <c r="AS342" s="486"/>
      <c r="AT342" s="486"/>
      <c r="AU342" s="486"/>
      <c r="AV342" s="486"/>
      <c r="AW342" s="486"/>
      <c r="AX342" s="486"/>
      <c r="AY342" s="486"/>
      <c r="AZ342" s="486"/>
      <c r="BA342" s="486"/>
      <c r="BB342" s="486"/>
      <c r="BC342" s="486"/>
      <c r="BD342" s="486">
        <v>1</v>
      </c>
      <c r="BE342" s="486">
        <v>205399</v>
      </c>
      <c r="BF342" s="486"/>
      <c r="BG342" s="486"/>
      <c r="BH342" s="486"/>
      <c r="BI342" s="486"/>
      <c r="BJ342" s="486"/>
      <c r="BK342" s="486"/>
      <c r="BL342" s="486"/>
      <c r="BM342" s="486"/>
      <c r="BN342" s="447"/>
      <c r="BP342" s="497">
        <f t="shared" si="60"/>
        <v>-4132</v>
      </c>
      <c r="BQ342" s="497">
        <f t="shared" si="61"/>
        <v>0</v>
      </c>
      <c r="BR342" s="497">
        <f t="shared" si="62"/>
        <v>0</v>
      </c>
      <c r="BS342" s="497">
        <f t="shared" si="63"/>
        <v>0</v>
      </c>
      <c r="BT342" s="497">
        <f t="shared" si="64"/>
        <v>0</v>
      </c>
      <c r="BU342" s="497">
        <f t="shared" si="65"/>
        <v>0</v>
      </c>
      <c r="BV342" s="497">
        <f t="shared" si="66"/>
        <v>0</v>
      </c>
      <c r="BW342" s="497">
        <f t="shared" si="67"/>
        <v>0</v>
      </c>
      <c r="BX342" s="497">
        <f t="shared" si="68"/>
        <v>0</v>
      </c>
      <c r="BY342" s="497">
        <f t="shared" si="69"/>
        <v>0</v>
      </c>
      <c r="BZ342" s="497">
        <f t="shared" si="70"/>
        <v>0</v>
      </c>
      <c r="CA342" s="497">
        <f t="shared" si="71"/>
        <v>0</v>
      </c>
      <c r="CB342" s="497">
        <f t="shared" si="72"/>
        <v>0</v>
      </c>
      <c r="CC342" s="497">
        <f t="shared" si="73"/>
        <v>0</v>
      </c>
      <c r="CD342" s="497">
        <f t="shared" si="74"/>
        <v>0</v>
      </c>
      <c r="CE342" s="497">
        <f t="shared" si="75"/>
        <v>0</v>
      </c>
      <c r="CF342" s="497">
        <f t="shared" si="76"/>
        <v>0</v>
      </c>
      <c r="CG342" s="497">
        <f t="shared" si="77"/>
        <v>0</v>
      </c>
      <c r="CH342" s="497">
        <f t="shared" si="78"/>
        <v>0</v>
      </c>
      <c r="CI342" s="497">
        <f t="shared" si="79"/>
        <v>-4132</v>
      </c>
      <c r="CJ342" s="497">
        <f t="shared" si="80"/>
        <v>0</v>
      </c>
      <c r="CK342" s="497">
        <f t="shared" si="81"/>
        <v>0</v>
      </c>
      <c r="CL342" s="497">
        <f t="shared" si="82"/>
        <v>0</v>
      </c>
      <c r="CM342" s="497">
        <f t="shared" si="83"/>
        <v>0</v>
      </c>
      <c r="CN342" s="497">
        <f t="shared" si="84"/>
        <v>0</v>
      </c>
      <c r="CO342" s="497">
        <f t="shared" si="85"/>
        <v>0</v>
      </c>
      <c r="CP342" s="497">
        <f t="shared" si="86"/>
        <v>0</v>
      </c>
      <c r="CQ342" s="497">
        <f t="shared" si="87"/>
        <v>0</v>
      </c>
      <c r="CR342" s="497">
        <f t="shared" si="88"/>
        <v>0</v>
      </c>
    </row>
    <row r="343" spans="1:96" ht="15.75">
      <c r="A343" s="48" t="s">
        <v>752</v>
      </c>
      <c r="B343" s="446" t="s">
        <v>364</v>
      </c>
      <c r="C343" s="191">
        <v>1658324</v>
      </c>
      <c r="D343" s="194">
        <v>1658324</v>
      </c>
      <c r="E343" s="191"/>
      <c r="F343" s="191"/>
      <c r="G343" s="191">
        <v>212453</v>
      </c>
      <c r="H343" s="191">
        <v>1445871</v>
      </c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387"/>
      <c r="AD343" s="191"/>
      <c r="AE343" s="191"/>
      <c r="AF343" s="416"/>
      <c r="AJ343" s="416" t="s">
        <v>754</v>
      </c>
      <c r="AK343" s="416" t="s">
        <v>364</v>
      </c>
      <c r="AL343" s="486">
        <v>212453</v>
      </c>
      <c r="AM343" s="486">
        <v>212453</v>
      </c>
      <c r="AN343" s="486"/>
      <c r="AO343" s="486"/>
      <c r="AP343" s="486">
        <v>212453</v>
      </c>
      <c r="AQ343" s="486">
        <v>0</v>
      </c>
      <c r="AR343" s="486"/>
      <c r="AS343" s="486"/>
      <c r="AT343" s="486"/>
      <c r="AU343" s="486"/>
      <c r="AV343" s="486"/>
      <c r="AW343" s="486"/>
      <c r="AX343" s="486"/>
      <c r="AY343" s="486"/>
      <c r="AZ343" s="486"/>
      <c r="BA343" s="486"/>
      <c r="BB343" s="486"/>
      <c r="BC343" s="486"/>
      <c r="BD343" s="486"/>
      <c r="BE343" s="486"/>
      <c r="BF343" s="486"/>
      <c r="BG343" s="486"/>
      <c r="BH343" s="486"/>
      <c r="BI343" s="486"/>
      <c r="BJ343" s="486"/>
      <c r="BK343" s="486"/>
      <c r="BL343" s="486"/>
      <c r="BM343" s="486"/>
      <c r="BN343" s="447"/>
      <c r="BP343" s="497">
        <f t="shared" si="60"/>
        <v>1445871</v>
      </c>
      <c r="BQ343" s="497">
        <f t="shared" si="61"/>
        <v>1445871</v>
      </c>
      <c r="BR343" s="497">
        <f t="shared" si="62"/>
        <v>0</v>
      </c>
      <c r="BS343" s="497">
        <f t="shared" si="63"/>
        <v>0</v>
      </c>
      <c r="BT343" s="497">
        <f t="shared" si="64"/>
        <v>0</v>
      </c>
      <c r="BU343" s="497">
        <f t="shared" si="65"/>
        <v>1445871</v>
      </c>
      <c r="BV343" s="497">
        <f t="shared" si="66"/>
        <v>0</v>
      </c>
      <c r="BW343" s="497">
        <f t="shared" si="67"/>
        <v>0</v>
      </c>
      <c r="BX343" s="497">
        <f t="shared" si="68"/>
        <v>0</v>
      </c>
      <c r="BY343" s="497">
        <f t="shared" si="69"/>
        <v>0</v>
      </c>
      <c r="BZ343" s="497">
        <f t="shared" si="70"/>
        <v>0</v>
      </c>
      <c r="CA343" s="497">
        <f t="shared" si="71"/>
        <v>0</v>
      </c>
      <c r="CB343" s="497">
        <f t="shared" si="72"/>
        <v>0</v>
      </c>
      <c r="CC343" s="497">
        <f t="shared" si="73"/>
        <v>0</v>
      </c>
      <c r="CD343" s="497">
        <f t="shared" si="74"/>
        <v>0</v>
      </c>
      <c r="CE343" s="497">
        <f t="shared" si="75"/>
        <v>0</v>
      </c>
      <c r="CF343" s="497">
        <f t="shared" si="76"/>
        <v>0</v>
      </c>
      <c r="CG343" s="497">
        <f t="shared" si="77"/>
        <v>0</v>
      </c>
      <c r="CH343" s="497">
        <f t="shared" si="78"/>
        <v>0</v>
      </c>
      <c r="CI343" s="497">
        <f t="shared" si="79"/>
        <v>0</v>
      </c>
      <c r="CJ343" s="497">
        <f t="shared" si="80"/>
        <v>0</v>
      </c>
      <c r="CK343" s="497">
        <f t="shared" si="81"/>
        <v>0</v>
      </c>
      <c r="CL343" s="497">
        <f t="shared" si="82"/>
        <v>0</v>
      </c>
      <c r="CM343" s="497">
        <f t="shared" si="83"/>
        <v>0</v>
      </c>
      <c r="CN343" s="497">
        <f t="shared" si="84"/>
        <v>0</v>
      </c>
      <c r="CO343" s="497">
        <f t="shared" si="85"/>
        <v>0</v>
      </c>
      <c r="CP343" s="497">
        <f t="shared" si="86"/>
        <v>0</v>
      </c>
      <c r="CQ343" s="497">
        <f t="shared" si="87"/>
        <v>0</v>
      </c>
      <c r="CR343" s="497">
        <f t="shared" si="88"/>
        <v>0</v>
      </c>
    </row>
    <row r="344" spans="1:96" ht="15.75">
      <c r="A344" s="48" t="s">
        <v>753</v>
      </c>
      <c r="B344" s="446" t="s">
        <v>365</v>
      </c>
      <c r="C344" s="191">
        <v>552130</v>
      </c>
      <c r="D344" s="194">
        <v>552130</v>
      </c>
      <c r="E344" s="191"/>
      <c r="F344" s="191"/>
      <c r="G344" s="191">
        <v>64807</v>
      </c>
      <c r="H344" s="191">
        <v>487323</v>
      </c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4"/>
      <c r="W344" s="191"/>
      <c r="X344" s="191"/>
      <c r="Y344" s="191"/>
      <c r="Z344" s="191"/>
      <c r="AA344" s="191"/>
      <c r="AB344" s="191"/>
      <c r="AC344" s="387"/>
      <c r="AD344" s="191"/>
      <c r="AE344" s="191"/>
      <c r="AF344" s="416"/>
      <c r="AJ344" s="416" t="s">
        <v>755</v>
      </c>
      <c r="AK344" s="416" t="s">
        <v>365</v>
      </c>
      <c r="AL344" s="486">
        <v>618645</v>
      </c>
      <c r="AM344" s="486">
        <v>618645</v>
      </c>
      <c r="AN344" s="486"/>
      <c r="AO344" s="486"/>
      <c r="AP344" s="486">
        <v>64807</v>
      </c>
      <c r="AQ344" s="486">
        <v>553838</v>
      </c>
      <c r="AR344" s="486"/>
      <c r="AS344" s="486"/>
      <c r="AT344" s="486"/>
      <c r="AU344" s="486"/>
      <c r="AV344" s="486"/>
      <c r="AW344" s="486"/>
      <c r="AX344" s="486"/>
      <c r="AY344" s="486"/>
      <c r="AZ344" s="486"/>
      <c r="BA344" s="486"/>
      <c r="BB344" s="486"/>
      <c r="BC344" s="486"/>
      <c r="BD344" s="486"/>
      <c r="BE344" s="486"/>
      <c r="BF344" s="486"/>
      <c r="BG344" s="486"/>
      <c r="BH344" s="486"/>
      <c r="BI344" s="486"/>
      <c r="BJ344" s="486"/>
      <c r="BK344" s="486"/>
      <c r="BL344" s="486"/>
      <c r="BM344" s="486"/>
      <c r="BN344" s="447"/>
      <c r="BP344" s="497">
        <f t="shared" si="60"/>
        <v>-66515</v>
      </c>
      <c r="BQ344" s="497">
        <f t="shared" si="61"/>
        <v>-66515</v>
      </c>
      <c r="BR344" s="497">
        <f t="shared" si="62"/>
        <v>0</v>
      </c>
      <c r="BS344" s="497">
        <f t="shared" si="63"/>
        <v>0</v>
      </c>
      <c r="BT344" s="497">
        <f t="shared" si="64"/>
        <v>0</v>
      </c>
      <c r="BU344" s="497">
        <f t="shared" si="65"/>
        <v>-66515</v>
      </c>
      <c r="BV344" s="497">
        <f t="shared" si="66"/>
        <v>0</v>
      </c>
      <c r="BW344" s="497">
        <f t="shared" si="67"/>
        <v>0</v>
      </c>
      <c r="BX344" s="497">
        <f t="shared" si="68"/>
        <v>0</v>
      </c>
      <c r="BY344" s="497">
        <f t="shared" si="69"/>
        <v>0</v>
      </c>
      <c r="BZ344" s="497">
        <f t="shared" si="70"/>
        <v>0</v>
      </c>
      <c r="CA344" s="497">
        <f t="shared" si="71"/>
        <v>0</v>
      </c>
      <c r="CB344" s="497">
        <f t="shared" si="72"/>
        <v>0</v>
      </c>
      <c r="CC344" s="497">
        <f t="shared" si="73"/>
        <v>0</v>
      </c>
      <c r="CD344" s="497">
        <f t="shared" si="74"/>
        <v>0</v>
      </c>
      <c r="CE344" s="497">
        <f t="shared" si="75"/>
        <v>0</v>
      </c>
      <c r="CF344" s="497">
        <f t="shared" si="76"/>
        <v>0</v>
      </c>
      <c r="CG344" s="497">
        <f t="shared" si="77"/>
        <v>0</v>
      </c>
      <c r="CH344" s="497">
        <f t="shared" si="78"/>
        <v>0</v>
      </c>
      <c r="CI344" s="497">
        <f t="shared" si="79"/>
        <v>0</v>
      </c>
      <c r="CJ344" s="497">
        <f t="shared" si="80"/>
        <v>0</v>
      </c>
      <c r="CK344" s="497">
        <f t="shared" si="81"/>
        <v>0</v>
      </c>
      <c r="CL344" s="497">
        <f t="shared" si="82"/>
        <v>0</v>
      </c>
      <c r="CM344" s="497">
        <f t="shared" si="83"/>
        <v>0</v>
      </c>
      <c r="CN344" s="497">
        <f t="shared" si="84"/>
        <v>0</v>
      </c>
      <c r="CO344" s="497">
        <f t="shared" si="85"/>
        <v>0</v>
      </c>
      <c r="CP344" s="497">
        <f t="shared" si="86"/>
        <v>0</v>
      </c>
      <c r="CQ344" s="497">
        <f t="shared" si="87"/>
        <v>0</v>
      </c>
      <c r="CR344" s="497">
        <f t="shared" si="88"/>
        <v>0</v>
      </c>
    </row>
    <row r="345" spans="1:96" ht="15.75">
      <c r="A345" s="48" t="s">
        <v>754</v>
      </c>
      <c r="B345" s="446" t="s">
        <v>366</v>
      </c>
      <c r="C345" s="191">
        <v>468098</v>
      </c>
      <c r="D345" s="194">
        <v>468098</v>
      </c>
      <c r="E345" s="191"/>
      <c r="F345" s="191"/>
      <c r="G345" s="191"/>
      <c r="H345" s="292">
        <v>468098</v>
      </c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4"/>
      <c r="W345" s="191"/>
      <c r="X345" s="191"/>
      <c r="Y345" s="191"/>
      <c r="Z345" s="191"/>
      <c r="AA345" s="191"/>
      <c r="AB345" s="191"/>
      <c r="AC345" s="387"/>
      <c r="AD345" s="191"/>
      <c r="AE345" s="191"/>
      <c r="AF345" s="416"/>
      <c r="AJ345" s="416" t="s">
        <v>756</v>
      </c>
      <c r="AK345" s="416" t="s">
        <v>366</v>
      </c>
      <c r="AL345" s="486">
        <v>661535</v>
      </c>
      <c r="AM345" s="486">
        <v>661535</v>
      </c>
      <c r="AN345" s="486"/>
      <c r="AO345" s="486"/>
      <c r="AP345" s="486"/>
      <c r="AQ345" s="486">
        <v>661535</v>
      </c>
      <c r="AR345" s="486"/>
      <c r="AS345" s="486"/>
      <c r="AT345" s="486"/>
      <c r="AU345" s="486"/>
      <c r="AV345" s="486"/>
      <c r="AW345" s="486"/>
      <c r="AX345" s="486"/>
      <c r="AY345" s="486"/>
      <c r="AZ345" s="486"/>
      <c r="BA345" s="486"/>
      <c r="BB345" s="486"/>
      <c r="BC345" s="486"/>
      <c r="BD345" s="486"/>
      <c r="BE345" s="486"/>
      <c r="BF345" s="486"/>
      <c r="BG345" s="486"/>
      <c r="BH345" s="486"/>
      <c r="BI345" s="486"/>
      <c r="BJ345" s="486"/>
      <c r="BK345" s="486"/>
      <c r="BL345" s="486"/>
      <c r="BM345" s="486"/>
      <c r="BN345" s="447"/>
      <c r="BP345" s="497">
        <f t="shared" si="60"/>
        <v>-193437</v>
      </c>
      <c r="BQ345" s="497">
        <f t="shared" si="61"/>
        <v>-193437</v>
      </c>
      <c r="BR345" s="497">
        <f t="shared" si="62"/>
        <v>0</v>
      </c>
      <c r="BS345" s="497">
        <f t="shared" si="63"/>
        <v>0</v>
      </c>
      <c r="BT345" s="497">
        <f t="shared" si="64"/>
        <v>0</v>
      </c>
      <c r="BU345" s="497">
        <f t="shared" si="65"/>
        <v>-193437</v>
      </c>
      <c r="BV345" s="497">
        <f t="shared" si="66"/>
        <v>0</v>
      </c>
      <c r="BW345" s="497">
        <f t="shared" si="67"/>
        <v>0</v>
      </c>
      <c r="BX345" s="497">
        <f t="shared" si="68"/>
        <v>0</v>
      </c>
      <c r="BY345" s="497">
        <f t="shared" si="69"/>
        <v>0</v>
      </c>
      <c r="BZ345" s="497">
        <f t="shared" si="70"/>
        <v>0</v>
      </c>
      <c r="CA345" s="497">
        <f t="shared" si="71"/>
        <v>0</v>
      </c>
      <c r="CB345" s="497">
        <f t="shared" si="72"/>
        <v>0</v>
      </c>
      <c r="CC345" s="497">
        <f t="shared" si="73"/>
        <v>0</v>
      </c>
      <c r="CD345" s="497">
        <f t="shared" si="74"/>
        <v>0</v>
      </c>
      <c r="CE345" s="497">
        <f t="shared" si="75"/>
        <v>0</v>
      </c>
      <c r="CF345" s="497">
        <f t="shared" si="76"/>
        <v>0</v>
      </c>
      <c r="CG345" s="497">
        <f t="shared" si="77"/>
        <v>0</v>
      </c>
      <c r="CH345" s="497">
        <f t="shared" si="78"/>
        <v>0</v>
      </c>
      <c r="CI345" s="497">
        <f t="shared" si="79"/>
        <v>0</v>
      </c>
      <c r="CJ345" s="497">
        <f t="shared" si="80"/>
        <v>0</v>
      </c>
      <c r="CK345" s="497">
        <f t="shared" si="81"/>
        <v>0</v>
      </c>
      <c r="CL345" s="497">
        <f t="shared" si="82"/>
        <v>0</v>
      </c>
      <c r="CM345" s="497">
        <f t="shared" si="83"/>
        <v>0</v>
      </c>
      <c r="CN345" s="497">
        <f t="shared" si="84"/>
        <v>0</v>
      </c>
      <c r="CO345" s="497">
        <f t="shared" si="85"/>
        <v>0</v>
      </c>
      <c r="CP345" s="497">
        <f t="shared" si="86"/>
        <v>0</v>
      </c>
      <c r="CQ345" s="497">
        <f t="shared" si="87"/>
        <v>0</v>
      </c>
      <c r="CR345" s="497">
        <f t="shared" si="88"/>
        <v>0</v>
      </c>
    </row>
    <row r="346" spans="1:96" ht="15.75">
      <c r="A346" s="48" t="s">
        <v>755</v>
      </c>
      <c r="B346" s="446" t="s">
        <v>367</v>
      </c>
      <c r="C346" s="191">
        <v>614153</v>
      </c>
      <c r="D346" s="194">
        <v>614153</v>
      </c>
      <c r="E346" s="191"/>
      <c r="F346" s="191"/>
      <c r="G346" s="191">
        <v>64807</v>
      </c>
      <c r="H346" s="191">
        <v>549346</v>
      </c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4"/>
      <c r="W346" s="191"/>
      <c r="X346" s="191"/>
      <c r="Y346" s="191"/>
      <c r="Z346" s="191"/>
      <c r="AA346" s="191"/>
      <c r="AB346" s="191"/>
      <c r="AC346" s="387"/>
      <c r="AD346" s="191"/>
      <c r="AE346" s="191"/>
      <c r="AF346" s="416"/>
      <c r="AJ346" s="416" t="s">
        <v>757</v>
      </c>
      <c r="AK346" s="416" t="s">
        <v>367</v>
      </c>
      <c r="AL346" s="486">
        <v>610314</v>
      </c>
      <c r="AM346" s="486">
        <v>610314</v>
      </c>
      <c r="AN346" s="486"/>
      <c r="AO346" s="486"/>
      <c r="AP346" s="486">
        <v>63269</v>
      </c>
      <c r="AQ346" s="486">
        <v>547045</v>
      </c>
      <c r="AR346" s="486"/>
      <c r="AS346" s="486"/>
      <c r="AT346" s="486"/>
      <c r="AU346" s="486"/>
      <c r="AV346" s="486"/>
      <c r="AW346" s="486"/>
      <c r="AX346" s="486"/>
      <c r="AY346" s="486"/>
      <c r="AZ346" s="486"/>
      <c r="BA346" s="486"/>
      <c r="BB346" s="486"/>
      <c r="BC346" s="486"/>
      <c r="BD346" s="486"/>
      <c r="BE346" s="486"/>
      <c r="BF346" s="486"/>
      <c r="BG346" s="486"/>
      <c r="BH346" s="486"/>
      <c r="BI346" s="486"/>
      <c r="BJ346" s="486"/>
      <c r="BK346" s="486"/>
      <c r="BL346" s="486"/>
      <c r="BM346" s="486"/>
      <c r="BN346" s="447"/>
      <c r="BP346" s="497">
        <f t="shared" si="60"/>
        <v>3839</v>
      </c>
      <c r="BQ346" s="497">
        <f t="shared" si="61"/>
        <v>3839</v>
      </c>
      <c r="BR346" s="497">
        <f t="shared" si="62"/>
        <v>0</v>
      </c>
      <c r="BS346" s="497">
        <f t="shared" si="63"/>
        <v>0</v>
      </c>
      <c r="BT346" s="497">
        <f t="shared" si="64"/>
        <v>1538</v>
      </c>
      <c r="BU346" s="497">
        <f t="shared" si="65"/>
        <v>2301</v>
      </c>
      <c r="BV346" s="497">
        <f t="shared" si="66"/>
        <v>0</v>
      </c>
      <c r="BW346" s="497">
        <f t="shared" si="67"/>
        <v>0</v>
      </c>
      <c r="BX346" s="497">
        <f t="shared" si="68"/>
        <v>0</v>
      </c>
      <c r="BY346" s="497">
        <f t="shared" si="69"/>
        <v>0</v>
      </c>
      <c r="BZ346" s="497">
        <f t="shared" si="70"/>
        <v>0</v>
      </c>
      <c r="CA346" s="497">
        <f t="shared" si="71"/>
        <v>0</v>
      </c>
      <c r="CB346" s="497">
        <f t="shared" si="72"/>
        <v>0</v>
      </c>
      <c r="CC346" s="497">
        <f t="shared" si="73"/>
        <v>0</v>
      </c>
      <c r="CD346" s="497">
        <f t="shared" si="74"/>
        <v>0</v>
      </c>
      <c r="CE346" s="497">
        <f t="shared" si="75"/>
        <v>0</v>
      </c>
      <c r="CF346" s="497">
        <f t="shared" si="76"/>
        <v>0</v>
      </c>
      <c r="CG346" s="497">
        <f t="shared" si="77"/>
        <v>0</v>
      </c>
      <c r="CH346" s="497">
        <f t="shared" si="78"/>
        <v>0</v>
      </c>
      <c r="CI346" s="497">
        <f t="shared" si="79"/>
        <v>0</v>
      </c>
      <c r="CJ346" s="497">
        <f t="shared" si="80"/>
        <v>0</v>
      </c>
      <c r="CK346" s="497">
        <f t="shared" si="81"/>
        <v>0</v>
      </c>
      <c r="CL346" s="497">
        <f t="shared" si="82"/>
        <v>0</v>
      </c>
      <c r="CM346" s="497">
        <f t="shared" si="83"/>
        <v>0</v>
      </c>
      <c r="CN346" s="497">
        <f t="shared" si="84"/>
        <v>0</v>
      </c>
      <c r="CO346" s="497">
        <f t="shared" si="85"/>
        <v>0</v>
      </c>
      <c r="CP346" s="497">
        <f t="shared" si="86"/>
        <v>0</v>
      </c>
      <c r="CQ346" s="497">
        <f t="shared" si="87"/>
        <v>0</v>
      </c>
      <c r="CR346" s="497">
        <f t="shared" si="88"/>
        <v>0</v>
      </c>
    </row>
    <row r="347" spans="1:96" ht="15.75">
      <c r="A347" s="48" t="s">
        <v>756</v>
      </c>
      <c r="B347" s="446" t="s">
        <v>368</v>
      </c>
      <c r="C347" s="191">
        <v>440299</v>
      </c>
      <c r="D347" s="194">
        <v>440299</v>
      </c>
      <c r="E347" s="191"/>
      <c r="F347" s="191"/>
      <c r="G347" s="191"/>
      <c r="H347" s="292">
        <v>440299</v>
      </c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4"/>
      <c r="W347" s="191"/>
      <c r="X347" s="191"/>
      <c r="Y347" s="191"/>
      <c r="Z347" s="191"/>
      <c r="AA347" s="191"/>
      <c r="AB347" s="191"/>
      <c r="AC347" s="387"/>
      <c r="AD347" s="191"/>
      <c r="AE347" s="191"/>
      <c r="AF347" s="416"/>
      <c r="AJ347" s="416" t="s">
        <v>758</v>
      </c>
      <c r="AK347" s="416" t="s">
        <v>368</v>
      </c>
      <c r="AL347" s="486">
        <v>700379</v>
      </c>
      <c r="AM347" s="486">
        <v>700379</v>
      </c>
      <c r="AN347" s="486"/>
      <c r="AO347" s="486"/>
      <c r="AP347" s="486"/>
      <c r="AQ347" s="486">
        <v>700379</v>
      </c>
      <c r="AR347" s="486"/>
      <c r="AS347" s="486"/>
      <c r="AT347" s="486"/>
      <c r="AU347" s="486"/>
      <c r="AV347" s="486"/>
      <c r="AW347" s="486"/>
      <c r="AX347" s="486"/>
      <c r="AY347" s="486"/>
      <c r="AZ347" s="486"/>
      <c r="BA347" s="486"/>
      <c r="BB347" s="486"/>
      <c r="BC347" s="486"/>
      <c r="BD347" s="486"/>
      <c r="BE347" s="486"/>
      <c r="BF347" s="486"/>
      <c r="BG347" s="486"/>
      <c r="BH347" s="486"/>
      <c r="BI347" s="486"/>
      <c r="BJ347" s="486"/>
      <c r="BK347" s="486"/>
      <c r="BL347" s="486"/>
      <c r="BM347" s="486"/>
      <c r="BN347" s="447"/>
      <c r="BP347" s="497">
        <f t="shared" si="60"/>
        <v>-260080</v>
      </c>
      <c r="BQ347" s="497">
        <f t="shared" si="61"/>
        <v>-260080</v>
      </c>
      <c r="BR347" s="497">
        <f t="shared" si="62"/>
        <v>0</v>
      </c>
      <c r="BS347" s="497">
        <f t="shared" si="63"/>
        <v>0</v>
      </c>
      <c r="BT347" s="497">
        <f t="shared" si="64"/>
        <v>0</v>
      </c>
      <c r="BU347" s="497">
        <f t="shared" si="65"/>
        <v>-260080</v>
      </c>
      <c r="BV347" s="497">
        <f t="shared" si="66"/>
        <v>0</v>
      </c>
      <c r="BW347" s="497">
        <f t="shared" si="67"/>
        <v>0</v>
      </c>
      <c r="BX347" s="497">
        <f t="shared" si="68"/>
        <v>0</v>
      </c>
      <c r="BY347" s="497">
        <f t="shared" si="69"/>
        <v>0</v>
      </c>
      <c r="BZ347" s="497">
        <f t="shared" si="70"/>
        <v>0</v>
      </c>
      <c r="CA347" s="497">
        <f t="shared" si="71"/>
        <v>0</v>
      </c>
      <c r="CB347" s="497">
        <f t="shared" si="72"/>
        <v>0</v>
      </c>
      <c r="CC347" s="497">
        <f t="shared" si="73"/>
        <v>0</v>
      </c>
      <c r="CD347" s="497">
        <f t="shared" si="74"/>
        <v>0</v>
      </c>
      <c r="CE347" s="497">
        <f t="shared" si="75"/>
        <v>0</v>
      </c>
      <c r="CF347" s="497">
        <f t="shared" si="76"/>
        <v>0</v>
      </c>
      <c r="CG347" s="497">
        <f t="shared" si="77"/>
        <v>0</v>
      </c>
      <c r="CH347" s="497">
        <f t="shared" si="78"/>
        <v>0</v>
      </c>
      <c r="CI347" s="497">
        <f t="shared" si="79"/>
        <v>0</v>
      </c>
      <c r="CJ347" s="497">
        <f t="shared" si="80"/>
        <v>0</v>
      </c>
      <c r="CK347" s="497">
        <f t="shared" si="81"/>
        <v>0</v>
      </c>
      <c r="CL347" s="497">
        <f t="shared" si="82"/>
        <v>0</v>
      </c>
      <c r="CM347" s="497">
        <f t="shared" si="83"/>
        <v>0</v>
      </c>
      <c r="CN347" s="497">
        <f t="shared" si="84"/>
        <v>0</v>
      </c>
      <c r="CO347" s="497">
        <f t="shared" si="85"/>
        <v>0</v>
      </c>
      <c r="CP347" s="497">
        <f t="shared" si="86"/>
        <v>0</v>
      </c>
      <c r="CQ347" s="497">
        <f t="shared" si="87"/>
        <v>0</v>
      </c>
      <c r="CR347" s="497">
        <f t="shared" si="88"/>
        <v>0</v>
      </c>
    </row>
    <row r="348" spans="1:96" ht="15.75">
      <c r="A348" s="48" t="s">
        <v>757</v>
      </c>
      <c r="B348" s="446" t="s">
        <v>369</v>
      </c>
      <c r="C348" s="191">
        <v>708000</v>
      </c>
      <c r="D348" s="194">
        <v>708000</v>
      </c>
      <c r="E348" s="191"/>
      <c r="F348" s="191"/>
      <c r="G348" s="191"/>
      <c r="H348" s="191">
        <v>708000</v>
      </c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4"/>
      <c r="W348" s="191"/>
      <c r="X348" s="191"/>
      <c r="Y348" s="191"/>
      <c r="Z348" s="191"/>
      <c r="AA348" s="191"/>
      <c r="AB348" s="191"/>
      <c r="AC348" s="387"/>
      <c r="AD348" s="191"/>
      <c r="AE348" s="191"/>
      <c r="AF348" s="416"/>
      <c r="AJ348" s="416" t="s">
        <v>759</v>
      </c>
      <c r="AK348" s="416" t="s">
        <v>369</v>
      </c>
      <c r="AL348" s="486">
        <v>708000</v>
      </c>
      <c r="AM348" s="486">
        <v>708000</v>
      </c>
      <c r="AN348" s="486"/>
      <c r="AO348" s="486"/>
      <c r="AP348" s="486"/>
      <c r="AQ348" s="486">
        <v>708000</v>
      </c>
      <c r="AR348" s="486"/>
      <c r="AS348" s="486"/>
      <c r="AT348" s="486"/>
      <c r="AU348" s="486"/>
      <c r="AV348" s="486"/>
      <c r="AW348" s="486"/>
      <c r="AX348" s="486"/>
      <c r="AY348" s="486"/>
      <c r="AZ348" s="486"/>
      <c r="BA348" s="486"/>
      <c r="BB348" s="486"/>
      <c r="BC348" s="486"/>
      <c r="BD348" s="486"/>
      <c r="BE348" s="486"/>
      <c r="BF348" s="486"/>
      <c r="BG348" s="486"/>
      <c r="BH348" s="486"/>
      <c r="BI348" s="486"/>
      <c r="BJ348" s="486"/>
      <c r="BK348" s="486"/>
      <c r="BL348" s="486"/>
      <c r="BM348" s="486"/>
      <c r="BN348" s="447"/>
      <c r="BP348" s="497">
        <f t="shared" si="60"/>
        <v>0</v>
      </c>
      <c r="BQ348" s="497">
        <f t="shared" si="61"/>
        <v>0</v>
      </c>
      <c r="BR348" s="497">
        <f t="shared" si="62"/>
        <v>0</v>
      </c>
      <c r="BS348" s="497">
        <f t="shared" si="63"/>
        <v>0</v>
      </c>
      <c r="BT348" s="497">
        <f t="shared" si="64"/>
        <v>0</v>
      </c>
      <c r="BU348" s="497">
        <f t="shared" si="65"/>
        <v>0</v>
      </c>
      <c r="BV348" s="497">
        <f t="shared" si="66"/>
        <v>0</v>
      </c>
      <c r="BW348" s="497">
        <f t="shared" si="67"/>
        <v>0</v>
      </c>
      <c r="BX348" s="497">
        <f t="shared" si="68"/>
        <v>0</v>
      </c>
      <c r="BY348" s="497">
        <f t="shared" si="69"/>
        <v>0</v>
      </c>
      <c r="BZ348" s="497">
        <f t="shared" si="70"/>
        <v>0</v>
      </c>
      <c r="CA348" s="497">
        <f t="shared" si="71"/>
        <v>0</v>
      </c>
      <c r="CB348" s="497">
        <f t="shared" si="72"/>
        <v>0</v>
      </c>
      <c r="CC348" s="497">
        <f t="shared" si="73"/>
        <v>0</v>
      </c>
      <c r="CD348" s="497">
        <f t="shared" si="74"/>
        <v>0</v>
      </c>
      <c r="CE348" s="497">
        <f t="shared" si="75"/>
        <v>0</v>
      </c>
      <c r="CF348" s="497">
        <f t="shared" si="76"/>
        <v>0</v>
      </c>
      <c r="CG348" s="497">
        <f t="shared" si="77"/>
        <v>0</v>
      </c>
      <c r="CH348" s="497">
        <f t="shared" si="78"/>
        <v>0</v>
      </c>
      <c r="CI348" s="497">
        <f t="shared" si="79"/>
        <v>0</v>
      </c>
      <c r="CJ348" s="497">
        <f t="shared" si="80"/>
        <v>0</v>
      </c>
      <c r="CK348" s="497">
        <f t="shared" si="81"/>
        <v>0</v>
      </c>
      <c r="CL348" s="497">
        <f t="shared" si="82"/>
        <v>0</v>
      </c>
      <c r="CM348" s="497">
        <f t="shared" si="83"/>
        <v>0</v>
      </c>
      <c r="CN348" s="497">
        <f t="shared" si="84"/>
        <v>0</v>
      </c>
      <c r="CO348" s="497">
        <f t="shared" si="85"/>
        <v>0</v>
      </c>
      <c r="CP348" s="497">
        <f t="shared" si="86"/>
        <v>0</v>
      </c>
      <c r="CQ348" s="497">
        <f t="shared" si="87"/>
        <v>0</v>
      </c>
      <c r="CR348" s="497">
        <f t="shared" si="88"/>
        <v>0</v>
      </c>
    </row>
    <row r="349" spans="1:96" ht="15.75">
      <c r="A349" s="48" t="s">
        <v>758</v>
      </c>
      <c r="B349" s="446" t="s">
        <v>935</v>
      </c>
      <c r="C349" s="191">
        <v>1730288</v>
      </c>
      <c r="D349" s="194">
        <v>1730288</v>
      </c>
      <c r="E349" s="191">
        <v>1730288</v>
      </c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4"/>
      <c r="W349" s="191"/>
      <c r="X349" s="191"/>
      <c r="Y349" s="191"/>
      <c r="Z349" s="191"/>
      <c r="AA349" s="191"/>
      <c r="AB349" s="191"/>
      <c r="AC349" s="387"/>
      <c r="AD349" s="191"/>
      <c r="AE349" s="191"/>
      <c r="AF349" s="416"/>
      <c r="AJ349" s="416" t="s">
        <v>760</v>
      </c>
      <c r="AK349" s="416" t="s">
        <v>935</v>
      </c>
      <c r="AL349" s="486">
        <v>1685303</v>
      </c>
      <c r="AM349" s="486">
        <v>1685303</v>
      </c>
      <c r="AN349" s="486">
        <v>1685303</v>
      </c>
      <c r="AO349" s="486"/>
      <c r="AP349" s="486"/>
      <c r="AQ349" s="486"/>
      <c r="AR349" s="486"/>
      <c r="AS349" s="486"/>
      <c r="AT349" s="486"/>
      <c r="AU349" s="486"/>
      <c r="AV349" s="486"/>
      <c r="AW349" s="486"/>
      <c r="AX349" s="486"/>
      <c r="AY349" s="486"/>
      <c r="AZ349" s="486"/>
      <c r="BA349" s="486"/>
      <c r="BB349" s="486"/>
      <c r="BC349" s="486"/>
      <c r="BD349" s="486"/>
      <c r="BE349" s="486"/>
      <c r="BF349" s="486"/>
      <c r="BG349" s="486"/>
      <c r="BH349" s="486"/>
      <c r="BI349" s="486"/>
      <c r="BJ349" s="486"/>
      <c r="BK349" s="486"/>
      <c r="BL349" s="486"/>
      <c r="BM349" s="486"/>
      <c r="BN349" s="447"/>
      <c r="BP349" s="497">
        <f t="shared" si="60"/>
        <v>44985</v>
      </c>
      <c r="BQ349" s="497">
        <f t="shared" si="61"/>
        <v>44985</v>
      </c>
      <c r="BR349" s="497">
        <f t="shared" si="62"/>
        <v>44985</v>
      </c>
      <c r="BS349" s="497">
        <f t="shared" si="63"/>
        <v>0</v>
      </c>
      <c r="BT349" s="497">
        <f t="shared" si="64"/>
        <v>0</v>
      </c>
      <c r="BU349" s="497">
        <f t="shared" si="65"/>
        <v>0</v>
      </c>
      <c r="BV349" s="497">
        <f t="shared" si="66"/>
        <v>0</v>
      </c>
      <c r="BW349" s="497">
        <f t="shared" si="67"/>
        <v>0</v>
      </c>
      <c r="BX349" s="497">
        <f t="shared" si="68"/>
        <v>0</v>
      </c>
      <c r="BY349" s="497">
        <f t="shared" si="69"/>
        <v>0</v>
      </c>
      <c r="BZ349" s="497">
        <f t="shared" si="70"/>
        <v>0</v>
      </c>
      <c r="CA349" s="497">
        <f t="shared" si="71"/>
        <v>0</v>
      </c>
      <c r="CB349" s="497">
        <f t="shared" si="72"/>
        <v>0</v>
      </c>
      <c r="CC349" s="497">
        <f t="shared" si="73"/>
        <v>0</v>
      </c>
      <c r="CD349" s="497">
        <f t="shared" si="74"/>
        <v>0</v>
      </c>
      <c r="CE349" s="497">
        <f t="shared" si="75"/>
        <v>0</v>
      </c>
      <c r="CF349" s="497">
        <f t="shared" si="76"/>
        <v>0</v>
      </c>
      <c r="CG349" s="497">
        <f t="shared" si="77"/>
        <v>0</v>
      </c>
      <c r="CH349" s="497">
        <f t="shared" si="78"/>
        <v>0</v>
      </c>
      <c r="CI349" s="497">
        <f t="shared" si="79"/>
        <v>0</v>
      </c>
      <c r="CJ349" s="497">
        <f t="shared" si="80"/>
        <v>0</v>
      </c>
      <c r="CK349" s="497">
        <f t="shared" si="81"/>
        <v>0</v>
      </c>
      <c r="CL349" s="497">
        <f t="shared" si="82"/>
        <v>0</v>
      </c>
      <c r="CM349" s="497">
        <f t="shared" si="83"/>
        <v>0</v>
      </c>
      <c r="CN349" s="497">
        <f t="shared" si="84"/>
        <v>0</v>
      </c>
      <c r="CO349" s="497">
        <f t="shared" si="85"/>
        <v>0</v>
      </c>
      <c r="CP349" s="497">
        <f t="shared" si="86"/>
        <v>0</v>
      </c>
      <c r="CQ349" s="497">
        <f t="shared" si="87"/>
        <v>0</v>
      </c>
      <c r="CR349" s="497">
        <f t="shared" si="88"/>
        <v>0</v>
      </c>
    </row>
    <row r="350" spans="1:96" ht="15.75">
      <c r="A350" s="48" t="s">
        <v>759</v>
      </c>
      <c r="B350" s="446" t="s">
        <v>936</v>
      </c>
      <c r="C350" s="191">
        <v>720485</v>
      </c>
      <c r="D350" s="194">
        <v>720485</v>
      </c>
      <c r="E350" s="191"/>
      <c r="F350" s="191">
        <v>440485</v>
      </c>
      <c r="G350" s="191">
        <v>280000</v>
      </c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4"/>
      <c r="W350" s="191"/>
      <c r="X350" s="191"/>
      <c r="Y350" s="191"/>
      <c r="Z350" s="191"/>
      <c r="AA350" s="191"/>
      <c r="AB350" s="191"/>
      <c r="AC350" s="387"/>
      <c r="AD350" s="191"/>
      <c r="AE350" s="191"/>
      <c r="AF350" s="416"/>
      <c r="AJ350" s="416" t="s">
        <v>761</v>
      </c>
      <c r="AK350" s="416" t="s">
        <v>936</v>
      </c>
      <c r="AL350" s="486">
        <v>643516</v>
      </c>
      <c r="AM350" s="486">
        <v>643516</v>
      </c>
      <c r="AN350" s="486"/>
      <c r="AO350" s="486">
        <v>430940</v>
      </c>
      <c r="AP350" s="486">
        <v>212576</v>
      </c>
      <c r="AQ350" s="486"/>
      <c r="AR350" s="486"/>
      <c r="AS350" s="486"/>
      <c r="AT350" s="486"/>
      <c r="AU350" s="486"/>
      <c r="AV350" s="486"/>
      <c r="AW350" s="486"/>
      <c r="AX350" s="486"/>
      <c r="AY350" s="486"/>
      <c r="AZ350" s="486"/>
      <c r="BA350" s="486"/>
      <c r="BB350" s="486"/>
      <c r="BC350" s="486"/>
      <c r="BD350" s="486"/>
      <c r="BE350" s="486"/>
      <c r="BF350" s="486"/>
      <c r="BG350" s="486"/>
      <c r="BH350" s="486"/>
      <c r="BI350" s="486"/>
      <c r="BJ350" s="486"/>
      <c r="BK350" s="486"/>
      <c r="BL350" s="486"/>
      <c r="BM350" s="486"/>
      <c r="BN350" s="447"/>
      <c r="BP350" s="497">
        <f t="shared" si="60"/>
        <v>76969</v>
      </c>
      <c r="BQ350" s="497">
        <f t="shared" si="61"/>
        <v>76969</v>
      </c>
      <c r="BR350" s="497">
        <f t="shared" si="62"/>
        <v>0</v>
      </c>
      <c r="BS350" s="497">
        <f t="shared" si="63"/>
        <v>9545</v>
      </c>
      <c r="BT350" s="497">
        <f t="shared" si="64"/>
        <v>67424</v>
      </c>
      <c r="BU350" s="497">
        <f t="shared" si="65"/>
        <v>0</v>
      </c>
      <c r="BV350" s="497">
        <f t="shared" si="66"/>
        <v>0</v>
      </c>
      <c r="BW350" s="497">
        <f t="shared" si="67"/>
        <v>0</v>
      </c>
      <c r="BX350" s="497">
        <f t="shared" si="68"/>
        <v>0</v>
      </c>
      <c r="BY350" s="497">
        <f t="shared" si="69"/>
        <v>0</v>
      </c>
      <c r="BZ350" s="497">
        <f t="shared" si="70"/>
        <v>0</v>
      </c>
      <c r="CA350" s="497">
        <f t="shared" si="71"/>
        <v>0</v>
      </c>
      <c r="CB350" s="497">
        <f t="shared" si="72"/>
        <v>0</v>
      </c>
      <c r="CC350" s="497">
        <f t="shared" si="73"/>
        <v>0</v>
      </c>
      <c r="CD350" s="497">
        <f t="shared" si="74"/>
        <v>0</v>
      </c>
      <c r="CE350" s="497">
        <f t="shared" si="75"/>
        <v>0</v>
      </c>
      <c r="CF350" s="497">
        <f t="shared" si="76"/>
        <v>0</v>
      </c>
      <c r="CG350" s="497">
        <f t="shared" si="77"/>
        <v>0</v>
      </c>
      <c r="CH350" s="497">
        <f t="shared" si="78"/>
        <v>0</v>
      </c>
      <c r="CI350" s="497">
        <f t="shared" si="79"/>
        <v>0</v>
      </c>
      <c r="CJ350" s="497">
        <f t="shared" si="80"/>
        <v>0</v>
      </c>
      <c r="CK350" s="497">
        <f t="shared" si="81"/>
        <v>0</v>
      </c>
      <c r="CL350" s="497">
        <f t="shared" si="82"/>
        <v>0</v>
      </c>
      <c r="CM350" s="497">
        <f t="shared" si="83"/>
        <v>0</v>
      </c>
      <c r="CN350" s="497">
        <f t="shared" si="84"/>
        <v>0</v>
      </c>
      <c r="CO350" s="497">
        <f t="shared" si="85"/>
        <v>0</v>
      </c>
      <c r="CP350" s="497">
        <f t="shared" si="86"/>
        <v>0</v>
      </c>
      <c r="CQ350" s="497">
        <f t="shared" si="87"/>
        <v>0</v>
      </c>
      <c r="CR350" s="497">
        <f t="shared" si="88"/>
        <v>0</v>
      </c>
    </row>
    <row r="351" spans="1:96" ht="15.75">
      <c r="A351" s="48" t="s">
        <v>760</v>
      </c>
      <c r="B351" s="446" t="s">
        <v>937</v>
      </c>
      <c r="C351" s="191">
        <v>3816236</v>
      </c>
      <c r="D351" s="194">
        <v>3816236</v>
      </c>
      <c r="E351" s="191"/>
      <c r="F351" s="191"/>
      <c r="G351" s="191"/>
      <c r="H351" s="191">
        <v>3816236</v>
      </c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4"/>
      <c r="W351" s="191"/>
      <c r="X351" s="191"/>
      <c r="Y351" s="191"/>
      <c r="Z351" s="191"/>
      <c r="AA351" s="191"/>
      <c r="AB351" s="191"/>
      <c r="AC351" s="387"/>
      <c r="AD351" s="191"/>
      <c r="AE351" s="191"/>
      <c r="AF351" s="416"/>
      <c r="AJ351" s="416" t="s">
        <v>762</v>
      </c>
      <c r="AK351" s="416" t="s">
        <v>937</v>
      </c>
      <c r="AL351" s="486">
        <v>3816236</v>
      </c>
      <c r="AM351" s="486">
        <v>3816236</v>
      </c>
      <c r="AN351" s="486"/>
      <c r="AO351" s="486"/>
      <c r="AP351" s="486"/>
      <c r="AQ351" s="486">
        <v>3816236</v>
      </c>
      <c r="AR351" s="486"/>
      <c r="AS351" s="486"/>
      <c r="AT351" s="486"/>
      <c r="AU351" s="486"/>
      <c r="AV351" s="486"/>
      <c r="AW351" s="486"/>
      <c r="AX351" s="486"/>
      <c r="AY351" s="486"/>
      <c r="AZ351" s="486"/>
      <c r="BA351" s="486"/>
      <c r="BB351" s="486"/>
      <c r="BC351" s="486"/>
      <c r="BD351" s="486"/>
      <c r="BE351" s="486"/>
      <c r="BF351" s="486"/>
      <c r="BG351" s="486"/>
      <c r="BH351" s="486"/>
      <c r="BI351" s="486"/>
      <c r="BJ351" s="486"/>
      <c r="BK351" s="486"/>
      <c r="BL351" s="486"/>
      <c r="BM351" s="486"/>
      <c r="BN351" s="447"/>
      <c r="BP351" s="497">
        <f t="shared" si="60"/>
        <v>0</v>
      </c>
      <c r="BQ351" s="497">
        <f t="shared" si="61"/>
        <v>0</v>
      </c>
      <c r="BR351" s="497">
        <f t="shared" si="62"/>
        <v>0</v>
      </c>
      <c r="BS351" s="497">
        <f t="shared" si="63"/>
        <v>0</v>
      </c>
      <c r="BT351" s="497">
        <f t="shared" si="64"/>
        <v>0</v>
      </c>
      <c r="BU351" s="497">
        <f t="shared" si="65"/>
        <v>0</v>
      </c>
      <c r="BV351" s="497">
        <f t="shared" si="66"/>
        <v>0</v>
      </c>
      <c r="BW351" s="497">
        <f t="shared" si="67"/>
        <v>0</v>
      </c>
      <c r="BX351" s="497">
        <f t="shared" si="68"/>
        <v>0</v>
      </c>
      <c r="BY351" s="497">
        <f t="shared" si="69"/>
        <v>0</v>
      </c>
      <c r="BZ351" s="497">
        <f t="shared" si="70"/>
        <v>0</v>
      </c>
      <c r="CA351" s="497">
        <f t="shared" si="71"/>
        <v>0</v>
      </c>
      <c r="CB351" s="497">
        <f t="shared" si="72"/>
        <v>0</v>
      </c>
      <c r="CC351" s="497">
        <f t="shared" si="73"/>
        <v>0</v>
      </c>
      <c r="CD351" s="497">
        <f t="shared" si="74"/>
        <v>0</v>
      </c>
      <c r="CE351" s="497">
        <f t="shared" si="75"/>
        <v>0</v>
      </c>
      <c r="CF351" s="497">
        <f t="shared" si="76"/>
        <v>0</v>
      </c>
      <c r="CG351" s="497">
        <f t="shared" si="77"/>
        <v>0</v>
      </c>
      <c r="CH351" s="497">
        <f t="shared" si="78"/>
        <v>0</v>
      </c>
      <c r="CI351" s="497">
        <f t="shared" si="79"/>
        <v>0</v>
      </c>
      <c r="CJ351" s="497">
        <f t="shared" si="80"/>
        <v>0</v>
      </c>
      <c r="CK351" s="497">
        <f t="shared" si="81"/>
        <v>0</v>
      </c>
      <c r="CL351" s="497">
        <f t="shared" si="82"/>
        <v>0</v>
      </c>
      <c r="CM351" s="497">
        <f t="shared" si="83"/>
        <v>0</v>
      </c>
      <c r="CN351" s="497">
        <f t="shared" si="84"/>
        <v>0</v>
      </c>
      <c r="CO351" s="497">
        <f t="shared" si="85"/>
        <v>0</v>
      </c>
      <c r="CP351" s="497">
        <f t="shared" si="86"/>
        <v>0</v>
      </c>
      <c r="CQ351" s="497">
        <f t="shared" si="87"/>
        <v>0</v>
      </c>
      <c r="CR351" s="497">
        <f t="shared" si="88"/>
        <v>0</v>
      </c>
    </row>
    <row r="352" spans="1:96" ht="15.75">
      <c r="A352" s="48" t="s">
        <v>761</v>
      </c>
      <c r="B352" s="446" t="s">
        <v>370</v>
      </c>
      <c r="C352" s="191">
        <v>4695222</v>
      </c>
      <c r="D352" s="194">
        <v>4695222</v>
      </c>
      <c r="E352" s="191"/>
      <c r="F352" s="191">
        <v>750000</v>
      </c>
      <c r="G352" s="191">
        <v>750000</v>
      </c>
      <c r="H352" s="191">
        <v>3195222</v>
      </c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4"/>
      <c r="W352" s="191"/>
      <c r="X352" s="191"/>
      <c r="Y352" s="191"/>
      <c r="Z352" s="191"/>
      <c r="AA352" s="191"/>
      <c r="AB352" s="191"/>
      <c r="AC352" s="387"/>
      <c r="AD352" s="191"/>
      <c r="AE352" s="191"/>
      <c r="AF352" s="416"/>
      <c r="AJ352" s="416" t="s">
        <v>763</v>
      </c>
      <c r="AK352" s="416" t="s">
        <v>370</v>
      </c>
      <c r="AL352" s="486">
        <v>4030174</v>
      </c>
      <c r="AM352" s="486">
        <v>4030174</v>
      </c>
      <c r="AN352" s="486"/>
      <c r="AO352" s="486">
        <v>460150</v>
      </c>
      <c r="AP352" s="486">
        <v>374802</v>
      </c>
      <c r="AQ352" s="486">
        <v>3195222</v>
      </c>
      <c r="AR352" s="486"/>
      <c r="AS352" s="486"/>
      <c r="AT352" s="486"/>
      <c r="AU352" s="486"/>
      <c r="AV352" s="486"/>
      <c r="AW352" s="486"/>
      <c r="AX352" s="486"/>
      <c r="AY352" s="486"/>
      <c r="AZ352" s="486"/>
      <c r="BA352" s="486"/>
      <c r="BB352" s="486"/>
      <c r="BC352" s="486"/>
      <c r="BD352" s="486"/>
      <c r="BE352" s="486"/>
      <c r="BF352" s="486"/>
      <c r="BG352" s="486"/>
      <c r="BH352" s="486"/>
      <c r="BI352" s="486"/>
      <c r="BJ352" s="486"/>
      <c r="BK352" s="486"/>
      <c r="BL352" s="486"/>
      <c r="BM352" s="486"/>
      <c r="BN352" s="447"/>
      <c r="BP352" s="497">
        <f t="shared" si="60"/>
        <v>665048</v>
      </c>
      <c r="BQ352" s="497">
        <f t="shared" si="61"/>
        <v>665048</v>
      </c>
      <c r="BR352" s="497">
        <f t="shared" si="62"/>
        <v>0</v>
      </c>
      <c r="BS352" s="497">
        <f t="shared" si="63"/>
        <v>289850</v>
      </c>
      <c r="BT352" s="497">
        <f t="shared" si="64"/>
        <v>375198</v>
      </c>
      <c r="BU352" s="497">
        <f t="shared" si="65"/>
        <v>0</v>
      </c>
      <c r="BV352" s="497">
        <f t="shared" si="66"/>
        <v>0</v>
      </c>
      <c r="BW352" s="497">
        <f t="shared" si="67"/>
        <v>0</v>
      </c>
      <c r="BX352" s="497">
        <f t="shared" si="68"/>
        <v>0</v>
      </c>
      <c r="BY352" s="497">
        <f t="shared" si="69"/>
        <v>0</v>
      </c>
      <c r="BZ352" s="497">
        <f t="shared" si="70"/>
        <v>0</v>
      </c>
      <c r="CA352" s="497">
        <f t="shared" si="71"/>
        <v>0</v>
      </c>
      <c r="CB352" s="497">
        <f t="shared" si="72"/>
        <v>0</v>
      </c>
      <c r="CC352" s="497">
        <f t="shared" si="73"/>
        <v>0</v>
      </c>
      <c r="CD352" s="497">
        <f t="shared" si="74"/>
        <v>0</v>
      </c>
      <c r="CE352" s="497">
        <f t="shared" si="75"/>
        <v>0</v>
      </c>
      <c r="CF352" s="497">
        <f t="shared" si="76"/>
        <v>0</v>
      </c>
      <c r="CG352" s="497">
        <f t="shared" si="77"/>
        <v>0</v>
      </c>
      <c r="CH352" s="497">
        <f t="shared" si="78"/>
        <v>0</v>
      </c>
      <c r="CI352" s="497">
        <f t="shared" si="79"/>
        <v>0</v>
      </c>
      <c r="CJ352" s="497">
        <f t="shared" si="80"/>
        <v>0</v>
      </c>
      <c r="CK352" s="497">
        <f t="shared" si="81"/>
        <v>0</v>
      </c>
      <c r="CL352" s="497">
        <f t="shared" si="82"/>
        <v>0</v>
      </c>
      <c r="CM352" s="497">
        <f t="shared" si="83"/>
        <v>0</v>
      </c>
      <c r="CN352" s="497">
        <f t="shared" si="84"/>
        <v>0</v>
      </c>
      <c r="CO352" s="497">
        <f t="shared" si="85"/>
        <v>0</v>
      </c>
      <c r="CP352" s="497">
        <f t="shared" si="86"/>
        <v>0</v>
      </c>
      <c r="CQ352" s="497">
        <f t="shared" si="87"/>
        <v>0</v>
      </c>
      <c r="CR352" s="497">
        <f t="shared" si="88"/>
        <v>0</v>
      </c>
    </row>
    <row r="353" spans="1:96" ht="15.75">
      <c r="A353" s="48" t="s">
        <v>762</v>
      </c>
      <c r="B353" s="446" t="s">
        <v>938</v>
      </c>
      <c r="C353" s="191">
        <v>3000783</v>
      </c>
      <c r="D353" s="194">
        <v>3000783</v>
      </c>
      <c r="E353" s="191"/>
      <c r="F353" s="191"/>
      <c r="G353" s="191"/>
      <c r="H353" s="191">
        <v>3000783</v>
      </c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4"/>
      <c r="W353" s="191"/>
      <c r="X353" s="191"/>
      <c r="Y353" s="191"/>
      <c r="Z353" s="191"/>
      <c r="AA353" s="191"/>
      <c r="AB353" s="191"/>
      <c r="AC353" s="387"/>
      <c r="AD353" s="191"/>
      <c r="AE353" s="191"/>
      <c r="AF353" s="416"/>
      <c r="AJ353" s="416" t="s">
        <v>764</v>
      </c>
      <c r="AK353" s="416" t="s">
        <v>938</v>
      </c>
      <c r="AL353" s="486">
        <v>3000783</v>
      </c>
      <c r="AM353" s="486">
        <v>3000783</v>
      </c>
      <c r="AN353" s="486"/>
      <c r="AO353" s="486"/>
      <c r="AP353" s="486"/>
      <c r="AQ353" s="486">
        <v>3000783</v>
      </c>
      <c r="AR353" s="486"/>
      <c r="AS353" s="486"/>
      <c r="AT353" s="486"/>
      <c r="AU353" s="486"/>
      <c r="AV353" s="486"/>
      <c r="AW353" s="486"/>
      <c r="AX353" s="486"/>
      <c r="AY353" s="486"/>
      <c r="AZ353" s="486"/>
      <c r="BA353" s="486"/>
      <c r="BB353" s="486"/>
      <c r="BC353" s="486"/>
      <c r="BD353" s="486"/>
      <c r="BE353" s="486"/>
      <c r="BF353" s="486"/>
      <c r="BG353" s="486"/>
      <c r="BH353" s="486"/>
      <c r="BI353" s="486"/>
      <c r="BJ353" s="486"/>
      <c r="BK353" s="486"/>
      <c r="BL353" s="486"/>
      <c r="BM353" s="486"/>
      <c r="BN353" s="447"/>
      <c r="BP353" s="497">
        <f t="shared" si="60"/>
        <v>0</v>
      </c>
      <c r="BQ353" s="497">
        <f t="shared" si="61"/>
        <v>0</v>
      </c>
      <c r="BR353" s="497">
        <f t="shared" si="62"/>
        <v>0</v>
      </c>
      <c r="BS353" s="497">
        <f t="shared" si="63"/>
        <v>0</v>
      </c>
      <c r="BT353" s="497">
        <f t="shared" si="64"/>
        <v>0</v>
      </c>
      <c r="BU353" s="497">
        <f t="shared" si="65"/>
        <v>0</v>
      </c>
      <c r="BV353" s="497">
        <f t="shared" si="66"/>
        <v>0</v>
      </c>
      <c r="BW353" s="497">
        <f t="shared" si="67"/>
        <v>0</v>
      </c>
      <c r="BX353" s="497">
        <f t="shared" si="68"/>
        <v>0</v>
      </c>
      <c r="BY353" s="497">
        <f t="shared" si="69"/>
        <v>0</v>
      </c>
      <c r="BZ353" s="497">
        <f t="shared" si="70"/>
        <v>0</v>
      </c>
      <c r="CA353" s="497">
        <f t="shared" si="71"/>
        <v>0</v>
      </c>
      <c r="CB353" s="497">
        <f t="shared" si="72"/>
        <v>0</v>
      </c>
      <c r="CC353" s="497">
        <f t="shared" si="73"/>
        <v>0</v>
      </c>
      <c r="CD353" s="497">
        <f t="shared" si="74"/>
        <v>0</v>
      </c>
      <c r="CE353" s="497">
        <f t="shared" si="75"/>
        <v>0</v>
      </c>
      <c r="CF353" s="497">
        <f t="shared" si="76"/>
        <v>0</v>
      </c>
      <c r="CG353" s="497">
        <f t="shared" si="77"/>
        <v>0</v>
      </c>
      <c r="CH353" s="497">
        <f t="shared" si="78"/>
        <v>0</v>
      </c>
      <c r="CI353" s="497">
        <f t="shared" si="79"/>
        <v>0</v>
      </c>
      <c r="CJ353" s="497">
        <f t="shared" si="80"/>
        <v>0</v>
      </c>
      <c r="CK353" s="497">
        <f t="shared" si="81"/>
        <v>0</v>
      </c>
      <c r="CL353" s="497">
        <f t="shared" si="82"/>
        <v>0</v>
      </c>
      <c r="CM353" s="497">
        <f t="shared" si="83"/>
        <v>0</v>
      </c>
      <c r="CN353" s="497">
        <f t="shared" si="84"/>
        <v>0</v>
      </c>
      <c r="CO353" s="497">
        <f t="shared" si="85"/>
        <v>0</v>
      </c>
      <c r="CP353" s="497">
        <f t="shared" si="86"/>
        <v>0</v>
      </c>
      <c r="CQ353" s="497">
        <f t="shared" si="87"/>
        <v>0</v>
      </c>
      <c r="CR353" s="497">
        <f t="shared" si="88"/>
        <v>0</v>
      </c>
    </row>
    <row r="354" spans="1:96" ht="15.75">
      <c r="A354" s="48" t="s">
        <v>763</v>
      </c>
      <c r="B354" s="446" t="s">
        <v>371</v>
      </c>
      <c r="C354" s="191">
        <v>1655247</v>
      </c>
      <c r="D354" s="194"/>
      <c r="E354" s="191"/>
      <c r="F354" s="191"/>
      <c r="G354" s="191"/>
      <c r="H354" s="191"/>
      <c r="I354" s="191"/>
      <c r="J354" s="191"/>
      <c r="K354" s="191"/>
      <c r="L354" s="191"/>
      <c r="M354" s="191">
        <v>940</v>
      </c>
      <c r="N354" s="191">
        <v>1655247</v>
      </c>
      <c r="O354" s="191"/>
      <c r="P354" s="191"/>
      <c r="Q354" s="191"/>
      <c r="R354" s="191"/>
      <c r="S354" s="191"/>
      <c r="T354" s="191"/>
      <c r="U354" s="191"/>
      <c r="V354" s="194"/>
      <c r="W354" s="191"/>
      <c r="X354" s="191"/>
      <c r="Y354" s="191"/>
      <c r="Z354" s="191"/>
      <c r="AA354" s="191"/>
      <c r="AB354" s="191"/>
      <c r="AC354" s="387"/>
      <c r="AD354" s="191"/>
      <c r="AE354" s="191"/>
      <c r="AF354" s="416"/>
      <c r="AJ354" s="416" t="s">
        <v>765</v>
      </c>
      <c r="AK354" s="416" t="s">
        <v>371</v>
      </c>
      <c r="AL354" s="486">
        <v>1444470</v>
      </c>
      <c r="AM354" s="486"/>
      <c r="AN354" s="486"/>
      <c r="AO354" s="486"/>
      <c r="AP354" s="486"/>
      <c r="AQ354" s="486"/>
      <c r="AR354" s="486"/>
      <c r="AS354" s="486"/>
      <c r="AT354" s="486"/>
      <c r="AU354" s="486"/>
      <c r="AV354" s="486">
        <v>940</v>
      </c>
      <c r="AW354" s="486">
        <v>1444470</v>
      </c>
      <c r="AX354" s="486"/>
      <c r="AY354" s="486"/>
      <c r="AZ354" s="486"/>
      <c r="BA354" s="486"/>
      <c r="BB354" s="486"/>
      <c r="BC354" s="486"/>
      <c r="BD354" s="486"/>
      <c r="BE354" s="486"/>
      <c r="BF354" s="486"/>
      <c r="BG354" s="486"/>
      <c r="BH354" s="486"/>
      <c r="BI354" s="486"/>
      <c r="BJ354" s="486"/>
      <c r="BK354" s="486"/>
      <c r="BL354" s="486"/>
      <c r="BM354" s="486"/>
      <c r="BN354" s="447"/>
      <c r="BP354" s="497">
        <f t="shared" si="60"/>
        <v>210777</v>
      </c>
      <c r="BQ354" s="497">
        <f t="shared" si="61"/>
        <v>0</v>
      </c>
      <c r="BR354" s="497">
        <f t="shared" si="62"/>
        <v>0</v>
      </c>
      <c r="BS354" s="497">
        <f t="shared" si="63"/>
        <v>0</v>
      </c>
      <c r="BT354" s="497">
        <f t="shared" si="64"/>
        <v>0</v>
      </c>
      <c r="BU354" s="497">
        <f t="shared" si="65"/>
        <v>0</v>
      </c>
      <c r="BV354" s="497">
        <f t="shared" si="66"/>
        <v>0</v>
      </c>
      <c r="BW354" s="497">
        <f t="shared" si="67"/>
        <v>0</v>
      </c>
      <c r="BX354" s="497">
        <f t="shared" si="68"/>
        <v>0</v>
      </c>
      <c r="BY354" s="497">
        <f t="shared" si="69"/>
        <v>0</v>
      </c>
      <c r="BZ354" s="497">
        <f t="shared" si="70"/>
        <v>0</v>
      </c>
      <c r="CA354" s="497">
        <f t="shared" si="71"/>
        <v>210777</v>
      </c>
      <c r="CB354" s="497">
        <f t="shared" si="72"/>
        <v>0</v>
      </c>
      <c r="CC354" s="497">
        <f t="shared" si="73"/>
        <v>0</v>
      </c>
      <c r="CD354" s="497">
        <f t="shared" si="74"/>
        <v>0</v>
      </c>
      <c r="CE354" s="497">
        <f t="shared" si="75"/>
        <v>0</v>
      </c>
      <c r="CF354" s="497">
        <f t="shared" si="76"/>
        <v>0</v>
      </c>
      <c r="CG354" s="497">
        <f t="shared" si="77"/>
        <v>0</v>
      </c>
      <c r="CH354" s="497">
        <f t="shared" si="78"/>
        <v>0</v>
      </c>
      <c r="CI354" s="497">
        <f t="shared" si="79"/>
        <v>0</v>
      </c>
      <c r="CJ354" s="497">
        <f t="shared" si="80"/>
        <v>0</v>
      </c>
      <c r="CK354" s="497">
        <f t="shared" si="81"/>
        <v>0</v>
      </c>
      <c r="CL354" s="497">
        <f t="shared" si="82"/>
        <v>0</v>
      </c>
      <c r="CM354" s="497">
        <f t="shared" si="83"/>
        <v>0</v>
      </c>
      <c r="CN354" s="497">
        <f t="shared" si="84"/>
        <v>0</v>
      </c>
      <c r="CO354" s="497">
        <f t="shared" si="85"/>
        <v>0</v>
      </c>
      <c r="CP354" s="497">
        <f t="shared" si="86"/>
        <v>0</v>
      </c>
      <c r="CQ354" s="497">
        <f t="shared" si="87"/>
        <v>0</v>
      </c>
      <c r="CR354" s="497">
        <f t="shared" si="88"/>
        <v>0</v>
      </c>
    </row>
    <row r="355" spans="1:96" ht="15.75">
      <c r="A355" s="48" t="s">
        <v>764</v>
      </c>
      <c r="B355" s="446" t="s">
        <v>501</v>
      </c>
      <c r="C355" s="191">
        <v>1302870</v>
      </c>
      <c r="D355" s="194"/>
      <c r="E355" s="191"/>
      <c r="F355" s="191"/>
      <c r="G355" s="191"/>
      <c r="H355" s="191"/>
      <c r="I355" s="191"/>
      <c r="J355" s="191"/>
      <c r="K355" s="191"/>
      <c r="L355" s="191"/>
      <c r="M355" s="191">
        <v>1279</v>
      </c>
      <c r="N355" s="191">
        <v>1302870</v>
      </c>
      <c r="O355" s="191"/>
      <c r="P355" s="191"/>
      <c r="Q355" s="191"/>
      <c r="R355" s="191"/>
      <c r="S355" s="191"/>
      <c r="T355" s="191"/>
      <c r="U355" s="191"/>
      <c r="V355" s="194"/>
      <c r="W355" s="191"/>
      <c r="X355" s="191"/>
      <c r="Y355" s="191"/>
      <c r="Z355" s="191"/>
      <c r="AA355" s="191"/>
      <c r="AB355" s="191"/>
      <c r="AC355" s="387"/>
      <c r="AD355" s="191"/>
      <c r="AE355" s="191"/>
      <c r="AF355" s="416"/>
      <c r="AJ355" s="416" t="s">
        <v>766</v>
      </c>
      <c r="AK355" s="416" t="s">
        <v>501</v>
      </c>
      <c r="AL355" s="486">
        <v>1289549</v>
      </c>
      <c r="AM355" s="486"/>
      <c r="AN355" s="486"/>
      <c r="AO355" s="486"/>
      <c r="AP355" s="486"/>
      <c r="AQ355" s="486"/>
      <c r="AR355" s="486"/>
      <c r="AS355" s="486"/>
      <c r="AT355" s="486"/>
      <c r="AU355" s="486"/>
      <c r="AV355" s="486">
        <v>1279</v>
      </c>
      <c r="AW355" s="486">
        <v>1289549</v>
      </c>
      <c r="AX355" s="486"/>
      <c r="AY355" s="486"/>
      <c r="AZ355" s="486"/>
      <c r="BA355" s="486"/>
      <c r="BB355" s="486"/>
      <c r="BC355" s="486"/>
      <c r="BD355" s="486"/>
      <c r="BE355" s="486"/>
      <c r="BF355" s="486"/>
      <c r="BG355" s="486"/>
      <c r="BH355" s="486"/>
      <c r="BI355" s="486"/>
      <c r="BJ355" s="486"/>
      <c r="BK355" s="486"/>
      <c r="BL355" s="486"/>
      <c r="BM355" s="486"/>
      <c r="BN355" s="447"/>
      <c r="BP355" s="497">
        <f t="shared" si="60"/>
        <v>13321</v>
      </c>
      <c r="BQ355" s="497">
        <f t="shared" si="61"/>
        <v>0</v>
      </c>
      <c r="BR355" s="497">
        <f t="shared" si="62"/>
        <v>0</v>
      </c>
      <c r="BS355" s="497">
        <f t="shared" si="63"/>
        <v>0</v>
      </c>
      <c r="BT355" s="497">
        <f t="shared" si="64"/>
        <v>0</v>
      </c>
      <c r="BU355" s="497">
        <f t="shared" si="65"/>
        <v>0</v>
      </c>
      <c r="BV355" s="497">
        <f t="shared" si="66"/>
        <v>0</v>
      </c>
      <c r="BW355" s="497">
        <f t="shared" si="67"/>
        <v>0</v>
      </c>
      <c r="BX355" s="497">
        <f t="shared" si="68"/>
        <v>0</v>
      </c>
      <c r="BY355" s="497">
        <f t="shared" si="69"/>
        <v>0</v>
      </c>
      <c r="BZ355" s="497">
        <f t="shared" si="70"/>
        <v>0</v>
      </c>
      <c r="CA355" s="497">
        <f t="shared" si="71"/>
        <v>13321</v>
      </c>
      <c r="CB355" s="497">
        <f t="shared" si="72"/>
        <v>0</v>
      </c>
      <c r="CC355" s="497">
        <f t="shared" si="73"/>
        <v>0</v>
      </c>
      <c r="CD355" s="497">
        <f t="shared" si="74"/>
        <v>0</v>
      </c>
      <c r="CE355" s="497">
        <f t="shared" si="75"/>
        <v>0</v>
      </c>
      <c r="CF355" s="497">
        <f t="shared" si="76"/>
        <v>0</v>
      </c>
      <c r="CG355" s="497">
        <f t="shared" si="77"/>
        <v>0</v>
      </c>
      <c r="CH355" s="497">
        <f t="shared" si="78"/>
        <v>0</v>
      </c>
      <c r="CI355" s="497">
        <f t="shared" si="79"/>
        <v>0</v>
      </c>
      <c r="CJ355" s="497">
        <f t="shared" si="80"/>
        <v>0</v>
      </c>
      <c r="CK355" s="497">
        <f t="shared" si="81"/>
        <v>0</v>
      </c>
      <c r="CL355" s="497">
        <f t="shared" si="82"/>
        <v>0</v>
      </c>
      <c r="CM355" s="497">
        <f t="shared" si="83"/>
        <v>0</v>
      </c>
      <c r="CN355" s="497">
        <f t="shared" si="84"/>
        <v>0</v>
      </c>
      <c r="CO355" s="497">
        <f t="shared" si="85"/>
        <v>0</v>
      </c>
      <c r="CP355" s="497">
        <f t="shared" si="86"/>
        <v>0</v>
      </c>
      <c r="CQ355" s="497">
        <f t="shared" si="87"/>
        <v>0</v>
      </c>
      <c r="CR355" s="497">
        <f t="shared" si="88"/>
        <v>0</v>
      </c>
    </row>
    <row r="356" spans="1:96" ht="15.75">
      <c r="A356" s="48" t="s">
        <v>765</v>
      </c>
      <c r="B356" s="446" t="s">
        <v>502</v>
      </c>
      <c r="C356" s="191">
        <v>1245666</v>
      </c>
      <c r="D356" s="194"/>
      <c r="E356" s="191"/>
      <c r="F356" s="191"/>
      <c r="G356" s="191"/>
      <c r="H356" s="191"/>
      <c r="I356" s="191"/>
      <c r="J356" s="191"/>
      <c r="K356" s="191"/>
      <c r="L356" s="191"/>
      <c r="M356" s="191">
        <v>1528.8</v>
      </c>
      <c r="N356" s="191">
        <v>1245666</v>
      </c>
      <c r="O356" s="191"/>
      <c r="P356" s="191"/>
      <c r="Q356" s="191"/>
      <c r="R356" s="191"/>
      <c r="S356" s="191"/>
      <c r="T356" s="191"/>
      <c r="U356" s="191"/>
      <c r="V356" s="194"/>
      <c r="W356" s="191"/>
      <c r="X356" s="191"/>
      <c r="Y356" s="191"/>
      <c r="Z356" s="191"/>
      <c r="AA356" s="191"/>
      <c r="AB356" s="191"/>
      <c r="AC356" s="387"/>
      <c r="AD356" s="191"/>
      <c r="AE356" s="191"/>
      <c r="AF356" s="416"/>
      <c r="AJ356" s="416" t="s">
        <v>767</v>
      </c>
      <c r="AK356" s="416" t="s">
        <v>502</v>
      </c>
      <c r="AL356" s="486">
        <v>1200841</v>
      </c>
      <c r="AM356" s="486"/>
      <c r="AN356" s="486"/>
      <c r="AO356" s="486"/>
      <c r="AP356" s="486"/>
      <c r="AQ356" s="486"/>
      <c r="AR356" s="486"/>
      <c r="AS356" s="486"/>
      <c r="AT356" s="486"/>
      <c r="AU356" s="486"/>
      <c r="AV356" s="486">
        <v>1528.8</v>
      </c>
      <c r="AW356" s="486">
        <v>1200841</v>
      </c>
      <c r="AX356" s="486"/>
      <c r="AY356" s="486"/>
      <c r="AZ356" s="486"/>
      <c r="BA356" s="486"/>
      <c r="BB356" s="486"/>
      <c r="BC356" s="486"/>
      <c r="BD356" s="486"/>
      <c r="BE356" s="486"/>
      <c r="BF356" s="486"/>
      <c r="BG356" s="486"/>
      <c r="BH356" s="486"/>
      <c r="BI356" s="486"/>
      <c r="BJ356" s="486"/>
      <c r="BK356" s="486"/>
      <c r="BL356" s="486"/>
      <c r="BM356" s="486"/>
      <c r="BN356" s="447"/>
      <c r="BP356" s="497">
        <f t="shared" si="60"/>
        <v>44825</v>
      </c>
      <c r="BQ356" s="497">
        <f t="shared" si="61"/>
        <v>0</v>
      </c>
      <c r="BR356" s="497">
        <f t="shared" si="62"/>
        <v>0</v>
      </c>
      <c r="BS356" s="497">
        <f t="shared" si="63"/>
        <v>0</v>
      </c>
      <c r="BT356" s="497">
        <f t="shared" si="64"/>
        <v>0</v>
      </c>
      <c r="BU356" s="497">
        <f t="shared" si="65"/>
        <v>0</v>
      </c>
      <c r="BV356" s="497">
        <f t="shared" si="66"/>
        <v>0</v>
      </c>
      <c r="BW356" s="497">
        <f t="shared" si="67"/>
        <v>0</v>
      </c>
      <c r="BX356" s="497">
        <f t="shared" si="68"/>
        <v>0</v>
      </c>
      <c r="BY356" s="497">
        <f t="shared" si="69"/>
        <v>0</v>
      </c>
      <c r="BZ356" s="497">
        <f t="shared" si="70"/>
        <v>0</v>
      </c>
      <c r="CA356" s="497">
        <f t="shared" si="71"/>
        <v>44825</v>
      </c>
      <c r="CB356" s="497">
        <f t="shared" si="72"/>
        <v>0</v>
      </c>
      <c r="CC356" s="497">
        <f t="shared" si="73"/>
        <v>0</v>
      </c>
      <c r="CD356" s="497">
        <f t="shared" si="74"/>
        <v>0</v>
      </c>
      <c r="CE356" s="497">
        <f t="shared" si="75"/>
        <v>0</v>
      </c>
      <c r="CF356" s="497">
        <f t="shared" si="76"/>
        <v>0</v>
      </c>
      <c r="CG356" s="497">
        <f t="shared" si="77"/>
        <v>0</v>
      </c>
      <c r="CH356" s="497">
        <f t="shared" si="78"/>
        <v>0</v>
      </c>
      <c r="CI356" s="497">
        <f t="shared" si="79"/>
        <v>0</v>
      </c>
      <c r="CJ356" s="497">
        <f t="shared" si="80"/>
        <v>0</v>
      </c>
      <c r="CK356" s="497">
        <f t="shared" si="81"/>
        <v>0</v>
      </c>
      <c r="CL356" s="497">
        <f t="shared" si="82"/>
        <v>0</v>
      </c>
      <c r="CM356" s="497">
        <f t="shared" si="83"/>
        <v>0</v>
      </c>
      <c r="CN356" s="497">
        <f t="shared" si="84"/>
        <v>0</v>
      </c>
      <c r="CO356" s="497">
        <f t="shared" si="85"/>
        <v>0</v>
      </c>
      <c r="CP356" s="497">
        <f t="shared" si="86"/>
        <v>0</v>
      </c>
      <c r="CQ356" s="497">
        <f t="shared" si="87"/>
        <v>0</v>
      </c>
      <c r="CR356" s="497">
        <f t="shared" si="88"/>
        <v>0</v>
      </c>
    </row>
    <row r="357" spans="1:96" ht="15.75">
      <c r="A357" s="48" t="s">
        <v>766</v>
      </c>
      <c r="B357" s="446" t="s">
        <v>500</v>
      </c>
      <c r="C357" s="191">
        <v>3400000</v>
      </c>
      <c r="D357" s="194">
        <v>1200000</v>
      </c>
      <c r="E357" s="191">
        <v>1200000</v>
      </c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>
        <v>1460</v>
      </c>
      <c r="R357" s="191">
        <v>2200000</v>
      </c>
      <c r="S357" s="191"/>
      <c r="T357" s="191"/>
      <c r="U357" s="191"/>
      <c r="V357" s="194"/>
      <c r="W357" s="191"/>
      <c r="X357" s="191"/>
      <c r="Y357" s="191"/>
      <c r="Z357" s="191"/>
      <c r="AA357" s="191"/>
      <c r="AB357" s="191"/>
      <c r="AC357" s="387"/>
      <c r="AD357" s="191"/>
      <c r="AE357" s="191"/>
      <c r="AF357" s="416"/>
      <c r="AJ357" s="416" t="s">
        <v>768</v>
      </c>
      <c r="AK357" s="416" t="s">
        <v>500</v>
      </c>
      <c r="AL357" s="486">
        <v>2720610</v>
      </c>
      <c r="AM357" s="486">
        <v>1126603</v>
      </c>
      <c r="AN357" s="486">
        <v>1126603</v>
      </c>
      <c r="AO357" s="486"/>
      <c r="AP357" s="486"/>
      <c r="AQ357" s="486"/>
      <c r="AR357" s="486"/>
      <c r="AS357" s="486"/>
      <c r="AT357" s="486"/>
      <c r="AU357" s="486"/>
      <c r="AV357" s="486"/>
      <c r="AW357" s="486"/>
      <c r="AX357" s="486"/>
      <c r="AY357" s="486"/>
      <c r="AZ357" s="486">
        <v>1460</v>
      </c>
      <c r="BA357" s="486">
        <v>1594007</v>
      </c>
      <c r="BB357" s="486"/>
      <c r="BC357" s="486"/>
      <c r="BD357" s="486"/>
      <c r="BE357" s="486"/>
      <c r="BF357" s="486"/>
      <c r="BG357" s="486"/>
      <c r="BH357" s="486"/>
      <c r="BI357" s="486"/>
      <c r="BJ357" s="486"/>
      <c r="BK357" s="486"/>
      <c r="BL357" s="486"/>
      <c r="BM357" s="486"/>
      <c r="BN357" s="447"/>
      <c r="BP357" s="497">
        <f t="shared" si="60"/>
        <v>679390</v>
      </c>
      <c r="BQ357" s="497">
        <f t="shared" si="61"/>
        <v>73397</v>
      </c>
      <c r="BR357" s="497">
        <f t="shared" si="62"/>
        <v>73397</v>
      </c>
      <c r="BS357" s="497">
        <f t="shared" si="63"/>
        <v>0</v>
      </c>
      <c r="BT357" s="497">
        <f t="shared" si="64"/>
        <v>0</v>
      </c>
      <c r="BU357" s="497">
        <f t="shared" si="65"/>
        <v>0</v>
      </c>
      <c r="BV357" s="497">
        <f t="shared" si="66"/>
        <v>0</v>
      </c>
      <c r="BW357" s="497">
        <f t="shared" si="67"/>
        <v>0</v>
      </c>
      <c r="BX357" s="497">
        <f t="shared" si="68"/>
        <v>0</v>
      </c>
      <c r="BY357" s="497">
        <f t="shared" si="69"/>
        <v>0</v>
      </c>
      <c r="BZ357" s="497">
        <f t="shared" si="70"/>
        <v>0</v>
      </c>
      <c r="CA357" s="497">
        <f t="shared" si="71"/>
        <v>0</v>
      </c>
      <c r="CB357" s="497">
        <f t="shared" si="72"/>
        <v>0</v>
      </c>
      <c r="CC357" s="497">
        <f t="shared" si="73"/>
        <v>0</v>
      </c>
      <c r="CD357" s="497">
        <f t="shared" si="74"/>
        <v>0</v>
      </c>
      <c r="CE357" s="497">
        <f t="shared" si="75"/>
        <v>605993</v>
      </c>
      <c r="CF357" s="497">
        <f t="shared" si="76"/>
        <v>0</v>
      </c>
      <c r="CG357" s="497">
        <f t="shared" si="77"/>
        <v>0</v>
      </c>
      <c r="CH357" s="497">
        <f t="shared" si="78"/>
        <v>0</v>
      </c>
      <c r="CI357" s="497">
        <f t="shared" si="79"/>
        <v>0</v>
      </c>
      <c r="CJ357" s="497">
        <f t="shared" si="80"/>
        <v>0</v>
      </c>
      <c r="CK357" s="497">
        <f t="shared" si="81"/>
        <v>0</v>
      </c>
      <c r="CL357" s="497">
        <f t="shared" si="82"/>
        <v>0</v>
      </c>
      <c r="CM357" s="497">
        <f t="shared" si="83"/>
        <v>0</v>
      </c>
      <c r="CN357" s="497">
        <f t="shared" si="84"/>
        <v>0</v>
      </c>
      <c r="CO357" s="497">
        <f t="shared" si="85"/>
        <v>0</v>
      </c>
      <c r="CP357" s="497">
        <f t="shared" si="86"/>
        <v>0</v>
      </c>
      <c r="CQ357" s="497">
        <f t="shared" si="87"/>
        <v>0</v>
      </c>
      <c r="CR357" s="497">
        <f t="shared" si="88"/>
        <v>0</v>
      </c>
    </row>
    <row r="358" spans="1:96" ht="15.75">
      <c r="A358" s="48" t="s">
        <v>767</v>
      </c>
      <c r="B358" s="446" t="s">
        <v>372</v>
      </c>
      <c r="C358" s="191">
        <v>474104</v>
      </c>
      <c r="D358" s="194">
        <v>282028</v>
      </c>
      <c r="E358" s="191">
        <v>282028</v>
      </c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>
        <v>575</v>
      </c>
      <c r="R358" s="191">
        <v>192076</v>
      </c>
      <c r="S358" s="191"/>
      <c r="T358" s="191"/>
      <c r="U358" s="191"/>
      <c r="V358" s="194"/>
      <c r="W358" s="191"/>
      <c r="X358" s="191"/>
      <c r="Y358" s="191"/>
      <c r="Z358" s="191"/>
      <c r="AA358" s="191"/>
      <c r="AB358" s="191"/>
      <c r="AC358" s="387"/>
      <c r="AD358" s="191"/>
      <c r="AE358" s="191"/>
      <c r="AF358" s="416"/>
      <c r="AJ358" s="416" t="s">
        <v>769</v>
      </c>
      <c r="AK358" s="416" t="s">
        <v>372</v>
      </c>
      <c r="AL358" s="486">
        <v>458428</v>
      </c>
      <c r="AM358" s="486">
        <v>252648</v>
      </c>
      <c r="AN358" s="486">
        <v>252648</v>
      </c>
      <c r="AO358" s="486"/>
      <c r="AP358" s="486"/>
      <c r="AQ358" s="486"/>
      <c r="AR358" s="486"/>
      <c r="AS358" s="486"/>
      <c r="AT358" s="486"/>
      <c r="AU358" s="486"/>
      <c r="AV358" s="486"/>
      <c r="AW358" s="486"/>
      <c r="AX358" s="486"/>
      <c r="AY358" s="486"/>
      <c r="AZ358" s="486">
        <v>575</v>
      </c>
      <c r="BA358" s="486">
        <v>205780</v>
      </c>
      <c r="BB358" s="486"/>
      <c r="BC358" s="486"/>
      <c r="BD358" s="486"/>
      <c r="BE358" s="486"/>
      <c r="BF358" s="486"/>
      <c r="BG358" s="486"/>
      <c r="BH358" s="486"/>
      <c r="BI358" s="486"/>
      <c r="BJ358" s="486"/>
      <c r="BK358" s="486"/>
      <c r="BL358" s="486"/>
      <c r="BM358" s="486"/>
      <c r="BN358" s="447"/>
      <c r="BP358" s="497">
        <f t="shared" si="60"/>
        <v>15676</v>
      </c>
      <c r="BQ358" s="497">
        <f t="shared" si="61"/>
        <v>29380</v>
      </c>
      <c r="BR358" s="497">
        <f t="shared" si="62"/>
        <v>29380</v>
      </c>
      <c r="BS358" s="497">
        <f t="shared" si="63"/>
        <v>0</v>
      </c>
      <c r="BT358" s="497">
        <f t="shared" si="64"/>
        <v>0</v>
      </c>
      <c r="BU358" s="497">
        <f t="shared" si="65"/>
        <v>0</v>
      </c>
      <c r="BV358" s="497">
        <f t="shared" si="66"/>
        <v>0</v>
      </c>
      <c r="BW358" s="497">
        <f t="shared" si="67"/>
        <v>0</v>
      </c>
      <c r="BX358" s="497">
        <f t="shared" si="68"/>
        <v>0</v>
      </c>
      <c r="BY358" s="497">
        <f t="shared" si="69"/>
        <v>0</v>
      </c>
      <c r="BZ358" s="497">
        <f t="shared" si="70"/>
        <v>0</v>
      </c>
      <c r="CA358" s="497">
        <f t="shared" si="71"/>
        <v>0</v>
      </c>
      <c r="CB358" s="497">
        <f t="shared" si="72"/>
        <v>0</v>
      </c>
      <c r="CC358" s="497">
        <f t="shared" si="73"/>
        <v>0</v>
      </c>
      <c r="CD358" s="497">
        <f t="shared" si="74"/>
        <v>0</v>
      </c>
      <c r="CE358" s="497">
        <f t="shared" si="75"/>
        <v>-13704</v>
      </c>
      <c r="CF358" s="497">
        <f t="shared" si="76"/>
        <v>0</v>
      </c>
      <c r="CG358" s="497">
        <f t="shared" si="77"/>
        <v>0</v>
      </c>
      <c r="CH358" s="497">
        <f t="shared" si="78"/>
        <v>0</v>
      </c>
      <c r="CI358" s="497">
        <f t="shared" si="79"/>
        <v>0</v>
      </c>
      <c r="CJ358" s="497">
        <f t="shared" si="80"/>
        <v>0</v>
      </c>
      <c r="CK358" s="497">
        <f t="shared" si="81"/>
        <v>0</v>
      </c>
      <c r="CL358" s="497">
        <f t="shared" si="82"/>
        <v>0</v>
      </c>
      <c r="CM358" s="497">
        <f t="shared" si="83"/>
        <v>0</v>
      </c>
      <c r="CN358" s="497">
        <f t="shared" si="84"/>
        <v>0</v>
      </c>
      <c r="CO358" s="497">
        <f t="shared" si="85"/>
        <v>0</v>
      </c>
      <c r="CP358" s="497">
        <f t="shared" si="86"/>
        <v>0</v>
      </c>
      <c r="CQ358" s="497">
        <f t="shared" si="87"/>
        <v>0</v>
      </c>
      <c r="CR358" s="497">
        <f t="shared" si="88"/>
        <v>0</v>
      </c>
    </row>
    <row r="359" spans="1:96" ht="15.75">
      <c r="A359" s="48" t="s">
        <v>768</v>
      </c>
      <c r="B359" s="446" t="s">
        <v>373</v>
      </c>
      <c r="C359" s="191">
        <v>485336</v>
      </c>
      <c r="D359" s="194">
        <v>282028</v>
      </c>
      <c r="E359" s="191">
        <v>282028</v>
      </c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>
        <v>588</v>
      </c>
      <c r="R359" s="191">
        <v>203308</v>
      </c>
      <c r="S359" s="191"/>
      <c r="T359" s="191"/>
      <c r="U359" s="191"/>
      <c r="V359" s="194"/>
      <c r="W359" s="191"/>
      <c r="X359" s="191"/>
      <c r="Y359" s="191"/>
      <c r="Z359" s="191"/>
      <c r="AA359" s="191"/>
      <c r="AB359" s="191"/>
      <c r="AC359" s="387"/>
      <c r="AD359" s="191"/>
      <c r="AE359" s="191"/>
      <c r="AF359" s="416"/>
      <c r="AJ359" s="416" t="s">
        <v>770</v>
      </c>
      <c r="AK359" s="416" t="s">
        <v>373</v>
      </c>
      <c r="AL359" s="486">
        <v>564259</v>
      </c>
      <c r="AM359" s="486">
        <v>252648</v>
      </c>
      <c r="AN359" s="486">
        <v>252648</v>
      </c>
      <c r="AO359" s="486"/>
      <c r="AP359" s="486"/>
      <c r="AQ359" s="486"/>
      <c r="AR359" s="486"/>
      <c r="AS359" s="486"/>
      <c r="AT359" s="486"/>
      <c r="AU359" s="486"/>
      <c r="AV359" s="486"/>
      <c r="AW359" s="486"/>
      <c r="AX359" s="486"/>
      <c r="AY359" s="486"/>
      <c r="AZ359" s="486">
        <v>588</v>
      </c>
      <c r="BA359" s="486">
        <v>311611</v>
      </c>
      <c r="BB359" s="486"/>
      <c r="BC359" s="486"/>
      <c r="BD359" s="486"/>
      <c r="BE359" s="486"/>
      <c r="BF359" s="486"/>
      <c r="BG359" s="486"/>
      <c r="BH359" s="486"/>
      <c r="BI359" s="486"/>
      <c r="BJ359" s="486"/>
      <c r="BK359" s="486"/>
      <c r="BL359" s="486"/>
      <c r="BM359" s="486"/>
      <c r="BN359" s="447"/>
      <c r="BP359" s="497">
        <f t="shared" si="60"/>
        <v>-78923</v>
      </c>
      <c r="BQ359" s="497">
        <f t="shared" si="61"/>
        <v>29380</v>
      </c>
      <c r="BR359" s="497">
        <f t="shared" si="62"/>
        <v>29380</v>
      </c>
      <c r="BS359" s="497">
        <f t="shared" si="63"/>
        <v>0</v>
      </c>
      <c r="BT359" s="497">
        <f t="shared" si="64"/>
        <v>0</v>
      </c>
      <c r="BU359" s="497">
        <f t="shared" si="65"/>
        <v>0</v>
      </c>
      <c r="BV359" s="497">
        <f t="shared" si="66"/>
        <v>0</v>
      </c>
      <c r="BW359" s="497">
        <f t="shared" si="67"/>
        <v>0</v>
      </c>
      <c r="BX359" s="497">
        <f t="shared" si="68"/>
        <v>0</v>
      </c>
      <c r="BY359" s="497">
        <f t="shared" si="69"/>
        <v>0</v>
      </c>
      <c r="BZ359" s="497">
        <f t="shared" si="70"/>
        <v>0</v>
      </c>
      <c r="CA359" s="497">
        <f t="shared" si="71"/>
        <v>0</v>
      </c>
      <c r="CB359" s="497">
        <f t="shared" si="72"/>
        <v>0</v>
      </c>
      <c r="CC359" s="497">
        <f t="shared" si="73"/>
        <v>0</v>
      </c>
      <c r="CD359" s="497">
        <f t="shared" si="74"/>
        <v>0</v>
      </c>
      <c r="CE359" s="497">
        <f t="shared" si="75"/>
        <v>-108303</v>
      </c>
      <c r="CF359" s="497">
        <f t="shared" si="76"/>
        <v>0</v>
      </c>
      <c r="CG359" s="497">
        <f t="shared" si="77"/>
        <v>0</v>
      </c>
      <c r="CH359" s="497">
        <f t="shared" si="78"/>
        <v>0</v>
      </c>
      <c r="CI359" s="497">
        <f t="shared" si="79"/>
        <v>0</v>
      </c>
      <c r="CJ359" s="497">
        <f t="shared" si="80"/>
        <v>0</v>
      </c>
      <c r="CK359" s="497">
        <f t="shared" si="81"/>
        <v>0</v>
      </c>
      <c r="CL359" s="497">
        <f t="shared" si="82"/>
        <v>0</v>
      </c>
      <c r="CM359" s="497">
        <f t="shared" si="83"/>
        <v>0</v>
      </c>
      <c r="CN359" s="497">
        <f t="shared" si="84"/>
        <v>0</v>
      </c>
      <c r="CO359" s="497">
        <f t="shared" si="85"/>
        <v>0</v>
      </c>
      <c r="CP359" s="497">
        <f t="shared" si="86"/>
        <v>0</v>
      </c>
      <c r="CQ359" s="497">
        <f t="shared" si="87"/>
        <v>0</v>
      </c>
      <c r="CR359" s="497">
        <f t="shared" si="88"/>
        <v>0</v>
      </c>
    </row>
    <row r="360" spans="1:96" ht="15.75">
      <c r="A360" s="48" t="s">
        <v>769</v>
      </c>
      <c r="B360" s="446" t="s">
        <v>374</v>
      </c>
      <c r="C360" s="191">
        <v>166861</v>
      </c>
      <c r="D360" s="194">
        <v>166861</v>
      </c>
      <c r="E360" s="191"/>
      <c r="F360" s="191">
        <v>0</v>
      </c>
      <c r="G360" s="191">
        <v>166861</v>
      </c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4"/>
      <c r="W360" s="191"/>
      <c r="X360" s="191"/>
      <c r="Y360" s="191"/>
      <c r="Z360" s="191"/>
      <c r="AA360" s="191"/>
      <c r="AB360" s="191"/>
      <c r="AC360" s="387"/>
      <c r="AD360" s="191"/>
      <c r="AE360" s="191"/>
      <c r="AF360" s="416"/>
      <c r="AJ360" s="416" t="s">
        <v>771</v>
      </c>
      <c r="AK360" s="416" t="s">
        <v>374</v>
      </c>
      <c r="AL360" s="486">
        <v>245200</v>
      </c>
      <c r="AM360" s="486">
        <v>245200</v>
      </c>
      <c r="AN360" s="486"/>
      <c r="AO360" s="486">
        <v>0</v>
      </c>
      <c r="AP360" s="486">
        <v>245200</v>
      </c>
      <c r="AQ360" s="486"/>
      <c r="AR360" s="486"/>
      <c r="AS360" s="486"/>
      <c r="AT360" s="486"/>
      <c r="AU360" s="486"/>
      <c r="AV360" s="486"/>
      <c r="AW360" s="486"/>
      <c r="AX360" s="486"/>
      <c r="AY360" s="486"/>
      <c r="AZ360" s="486"/>
      <c r="BA360" s="486"/>
      <c r="BB360" s="486"/>
      <c r="BC360" s="486"/>
      <c r="BD360" s="486"/>
      <c r="BE360" s="486"/>
      <c r="BF360" s="486"/>
      <c r="BG360" s="486"/>
      <c r="BH360" s="486"/>
      <c r="BI360" s="486"/>
      <c r="BJ360" s="486"/>
      <c r="BK360" s="486"/>
      <c r="BL360" s="486"/>
      <c r="BM360" s="486"/>
      <c r="BN360" s="447"/>
      <c r="BP360" s="497">
        <f t="shared" si="60"/>
        <v>-78339</v>
      </c>
      <c r="BQ360" s="497">
        <f t="shared" si="61"/>
        <v>-78339</v>
      </c>
      <c r="BR360" s="497">
        <f t="shared" si="62"/>
        <v>0</v>
      </c>
      <c r="BS360" s="497">
        <f t="shared" si="63"/>
        <v>0</v>
      </c>
      <c r="BT360" s="497">
        <f t="shared" si="64"/>
        <v>-78339</v>
      </c>
      <c r="BU360" s="497">
        <f t="shared" si="65"/>
        <v>0</v>
      </c>
      <c r="BV360" s="497">
        <f t="shared" si="66"/>
        <v>0</v>
      </c>
      <c r="BW360" s="497">
        <f t="shared" si="67"/>
        <v>0</v>
      </c>
      <c r="BX360" s="497">
        <f t="shared" si="68"/>
        <v>0</v>
      </c>
      <c r="BY360" s="497">
        <f t="shared" si="69"/>
        <v>0</v>
      </c>
      <c r="BZ360" s="497">
        <f t="shared" si="70"/>
        <v>0</v>
      </c>
      <c r="CA360" s="497">
        <f t="shared" si="71"/>
        <v>0</v>
      </c>
      <c r="CB360" s="497">
        <f t="shared" si="72"/>
        <v>0</v>
      </c>
      <c r="CC360" s="497">
        <f t="shared" si="73"/>
        <v>0</v>
      </c>
      <c r="CD360" s="497">
        <f t="shared" si="74"/>
        <v>0</v>
      </c>
      <c r="CE360" s="497">
        <f t="shared" si="75"/>
        <v>0</v>
      </c>
      <c r="CF360" s="497">
        <f t="shared" si="76"/>
        <v>0</v>
      </c>
      <c r="CG360" s="497">
        <f t="shared" si="77"/>
        <v>0</v>
      </c>
      <c r="CH360" s="497">
        <f t="shared" si="78"/>
        <v>0</v>
      </c>
      <c r="CI360" s="497">
        <f t="shared" si="79"/>
        <v>0</v>
      </c>
      <c r="CJ360" s="497">
        <f t="shared" si="80"/>
        <v>0</v>
      </c>
      <c r="CK360" s="497">
        <f t="shared" si="81"/>
        <v>0</v>
      </c>
      <c r="CL360" s="497">
        <f t="shared" si="82"/>
        <v>0</v>
      </c>
      <c r="CM360" s="497">
        <f t="shared" si="83"/>
        <v>0</v>
      </c>
      <c r="CN360" s="497">
        <f t="shared" si="84"/>
        <v>0</v>
      </c>
      <c r="CO360" s="497">
        <f t="shared" si="85"/>
        <v>0</v>
      </c>
      <c r="CP360" s="497">
        <f t="shared" si="86"/>
        <v>0</v>
      </c>
      <c r="CQ360" s="497">
        <f t="shared" si="87"/>
        <v>0</v>
      </c>
      <c r="CR360" s="497">
        <f t="shared" si="88"/>
        <v>0</v>
      </c>
    </row>
    <row r="361" spans="1:96" ht="15.75">
      <c r="A361" s="48" t="s">
        <v>770</v>
      </c>
      <c r="B361" s="446" t="s">
        <v>375</v>
      </c>
      <c r="C361" s="191">
        <v>1376159</v>
      </c>
      <c r="D361" s="194"/>
      <c r="E361" s="191"/>
      <c r="F361" s="191"/>
      <c r="G361" s="191"/>
      <c r="H361" s="191"/>
      <c r="I361" s="191"/>
      <c r="J361" s="191"/>
      <c r="K361" s="191"/>
      <c r="L361" s="191"/>
      <c r="M361" s="191">
        <v>571</v>
      </c>
      <c r="N361" s="191">
        <v>1206587</v>
      </c>
      <c r="O361" s="191"/>
      <c r="P361" s="191"/>
      <c r="Q361" s="191">
        <v>711</v>
      </c>
      <c r="R361" s="191">
        <v>169572</v>
      </c>
      <c r="S361" s="191"/>
      <c r="T361" s="191"/>
      <c r="U361" s="191"/>
      <c r="V361" s="194"/>
      <c r="W361" s="191"/>
      <c r="X361" s="191"/>
      <c r="Y361" s="191"/>
      <c r="Z361" s="191"/>
      <c r="AA361" s="191"/>
      <c r="AB361" s="191"/>
      <c r="AC361" s="387"/>
      <c r="AD361" s="191"/>
      <c r="AE361" s="191"/>
      <c r="AF361" s="416"/>
      <c r="AJ361" s="416" t="s">
        <v>772</v>
      </c>
      <c r="AK361" s="416" t="s">
        <v>375</v>
      </c>
      <c r="AL361" s="486">
        <v>1114332</v>
      </c>
      <c r="AM361" s="486"/>
      <c r="AN361" s="486"/>
      <c r="AO361" s="486"/>
      <c r="AP361" s="486"/>
      <c r="AQ361" s="486"/>
      <c r="AR361" s="486"/>
      <c r="AS361" s="486"/>
      <c r="AT361" s="486"/>
      <c r="AU361" s="486"/>
      <c r="AV361" s="486">
        <v>571</v>
      </c>
      <c r="AW361" s="486">
        <v>840602</v>
      </c>
      <c r="AX361" s="486"/>
      <c r="AY361" s="486"/>
      <c r="AZ361" s="486">
        <v>711</v>
      </c>
      <c r="BA361" s="486">
        <v>273730</v>
      </c>
      <c r="BB361" s="486"/>
      <c r="BC361" s="486"/>
      <c r="BD361" s="486"/>
      <c r="BE361" s="486"/>
      <c r="BF361" s="486"/>
      <c r="BG361" s="486"/>
      <c r="BH361" s="486"/>
      <c r="BI361" s="486"/>
      <c r="BJ361" s="486"/>
      <c r="BK361" s="486"/>
      <c r="BL361" s="486"/>
      <c r="BM361" s="486"/>
      <c r="BN361" s="447"/>
      <c r="BP361" s="497">
        <f t="shared" si="60"/>
        <v>261827</v>
      </c>
      <c r="BQ361" s="497">
        <f t="shared" si="61"/>
        <v>0</v>
      </c>
      <c r="BR361" s="497">
        <f t="shared" si="62"/>
        <v>0</v>
      </c>
      <c r="BS361" s="497">
        <f t="shared" si="63"/>
        <v>0</v>
      </c>
      <c r="BT361" s="497">
        <f t="shared" si="64"/>
        <v>0</v>
      </c>
      <c r="BU361" s="497">
        <f t="shared" si="65"/>
        <v>0</v>
      </c>
      <c r="BV361" s="497">
        <f t="shared" si="66"/>
        <v>0</v>
      </c>
      <c r="BW361" s="497">
        <f t="shared" si="67"/>
        <v>0</v>
      </c>
      <c r="BX361" s="497">
        <f t="shared" si="68"/>
        <v>0</v>
      </c>
      <c r="BY361" s="497">
        <f t="shared" si="69"/>
        <v>0</v>
      </c>
      <c r="BZ361" s="497">
        <f t="shared" si="70"/>
        <v>0</v>
      </c>
      <c r="CA361" s="497">
        <f t="shared" si="71"/>
        <v>365985</v>
      </c>
      <c r="CB361" s="497">
        <f t="shared" si="72"/>
        <v>0</v>
      </c>
      <c r="CC361" s="497">
        <f t="shared" si="73"/>
        <v>0</v>
      </c>
      <c r="CD361" s="497">
        <f t="shared" si="74"/>
        <v>0</v>
      </c>
      <c r="CE361" s="497">
        <f t="shared" si="75"/>
        <v>-104158</v>
      </c>
      <c r="CF361" s="497">
        <f t="shared" si="76"/>
        <v>0</v>
      </c>
      <c r="CG361" s="497">
        <f t="shared" si="77"/>
        <v>0</v>
      </c>
      <c r="CH361" s="497">
        <f t="shared" si="78"/>
        <v>0</v>
      </c>
      <c r="CI361" s="497">
        <f t="shared" si="79"/>
        <v>0</v>
      </c>
      <c r="CJ361" s="497">
        <f t="shared" si="80"/>
        <v>0</v>
      </c>
      <c r="CK361" s="497">
        <f t="shared" si="81"/>
        <v>0</v>
      </c>
      <c r="CL361" s="497">
        <f t="shared" si="82"/>
        <v>0</v>
      </c>
      <c r="CM361" s="497">
        <f t="shared" si="83"/>
        <v>0</v>
      </c>
      <c r="CN361" s="497">
        <f t="shared" si="84"/>
        <v>0</v>
      </c>
      <c r="CO361" s="497">
        <f t="shared" si="85"/>
        <v>0</v>
      </c>
      <c r="CP361" s="497">
        <f t="shared" si="86"/>
        <v>0</v>
      </c>
      <c r="CQ361" s="497">
        <f t="shared" si="87"/>
        <v>0</v>
      </c>
      <c r="CR361" s="497">
        <f t="shared" si="88"/>
        <v>0</v>
      </c>
    </row>
    <row r="362" spans="1:96" ht="15.75">
      <c r="A362" s="48" t="s">
        <v>771</v>
      </c>
      <c r="B362" s="446" t="s">
        <v>939</v>
      </c>
      <c r="C362" s="191">
        <v>530794</v>
      </c>
      <c r="D362" s="194">
        <v>530794</v>
      </c>
      <c r="E362" s="191">
        <v>530794</v>
      </c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4"/>
      <c r="W362" s="191"/>
      <c r="X362" s="191"/>
      <c r="Y362" s="191"/>
      <c r="Z362" s="191"/>
      <c r="AA362" s="191"/>
      <c r="AB362" s="191"/>
      <c r="AC362" s="387"/>
      <c r="AD362" s="191"/>
      <c r="AE362" s="191"/>
      <c r="AF362" s="416"/>
      <c r="AJ362" s="416" t="s">
        <v>773</v>
      </c>
      <c r="AK362" s="416" t="s">
        <v>939</v>
      </c>
      <c r="AL362" s="486">
        <v>479369</v>
      </c>
      <c r="AM362" s="486">
        <v>479369</v>
      </c>
      <c r="AN362" s="486">
        <v>479369</v>
      </c>
      <c r="AO362" s="486"/>
      <c r="AP362" s="486"/>
      <c r="AQ362" s="486"/>
      <c r="AR362" s="486"/>
      <c r="AS362" s="486"/>
      <c r="AT362" s="486"/>
      <c r="AU362" s="486"/>
      <c r="AV362" s="486"/>
      <c r="AW362" s="486"/>
      <c r="AX362" s="486"/>
      <c r="AY362" s="486"/>
      <c r="AZ362" s="486"/>
      <c r="BA362" s="486"/>
      <c r="BB362" s="486"/>
      <c r="BC362" s="486"/>
      <c r="BD362" s="486"/>
      <c r="BE362" s="486"/>
      <c r="BF362" s="486"/>
      <c r="BG362" s="486"/>
      <c r="BH362" s="486"/>
      <c r="BI362" s="486"/>
      <c r="BJ362" s="486"/>
      <c r="BK362" s="486"/>
      <c r="BL362" s="486"/>
      <c r="BM362" s="486"/>
      <c r="BN362" s="447"/>
      <c r="BP362" s="497">
        <f t="shared" si="60"/>
        <v>51425</v>
      </c>
      <c r="BQ362" s="497">
        <f t="shared" si="61"/>
        <v>51425</v>
      </c>
      <c r="BR362" s="497">
        <f t="shared" si="62"/>
        <v>51425</v>
      </c>
      <c r="BS362" s="497">
        <f t="shared" si="63"/>
        <v>0</v>
      </c>
      <c r="BT362" s="497">
        <f t="shared" si="64"/>
        <v>0</v>
      </c>
      <c r="BU362" s="497">
        <f t="shared" si="65"/>
        <v>0</v>
      </c>
      <c r="BV362" s="497">
        <f t="shared" si="66"/>
        <v>0</v>
      </c>
      <c r="BW362" s="497">
        <f t="shared" si="67"/>
        <v>0</v>
      </c>
      <c r="BX362" s="497">
        <f t="shared" si="68"/>
        <v>0</v>
      </c>
      <c r="BY362" s="497">
        <f t="shared" si="69"/>
        <v>0</v>
      </c>
      <c r="BZ362" s="497">
        <f t="shared" si="70"/>
        <v>0</v>
      </c>
      <c r="CA362" s="497">
        <f t="shared" si="71"/>
        <v>0</v>
      </c>
      <c r="CB362" s="497">
        <f t="shared" si="72"/>
        <v>0</v>
      </c>
      <c r="CC362" s="497">
        <f t="shared" si="73"/>
        <v>0</v>
      </c>
      <c r="CD362" s="497">
        <f t="shared" si="74"/>
        <v>0</v>
      </c>
      <c r="CE362" s="497">
        <f t="shared" si="75"/>
        <v>0</v>
      </c>
      <c r="CF362" s="497">
        <f t="shared" si="76"/>
        <v>0</v>
      </c>
      <c r="CG362" s="497">
        <f t="shared" si="77"/>
        <v>0</v>
      </c>
      <c r="CH362" s="497">
        <f t="shared" si="78"/>
        <v>0</v>
      </c>
      <c r="CI362" s="497">
        <f t="shared" si="79"/>
        <v>0</v>
      </c>
      <c r="CJ362" s="497">
        <f t="shared" si="80"/>
        <v>0</v>
      </c>
      <c r="CK362" s="497">
        <f t="shared" si="81"/>
        <v>0</v>
      </c>
      <c r="CL362" s="497">
        <f t="shared" si="82"/>
        <v>0</v>
      </c>
      <c r="CM362" s="497">
        <f t="shared" si="83"/>
        <v>0</v>
      </c>
      <c r="CN362" s="497">
        <f t="shared" si="84"/>
        <v>0</v>
      </c>
      <c r="CO362" s="497">
        <f t="shared" si="85"/>
        <v>0</v>
      </c>
      <c r="CP362" s="497">
        <f t="shared" si="86"/>
        <v>0</v>
      </c>
      <c r="CQ362" s="497">
        <f t="shared" si="87"/>
        <v>0</v>
      </c>
      <c r="CR362" s="497">
        <f t="shared" si="88"/>
        <v>0</v>
      </c>
    </row>
    <row r="363" spans="1:96" ht="15.75">
      <c r="A363" s="48" t="s">
        <v>772</v>
      </c>
      <c r="B363" s="446" t="s">
        <v>940</v>
      </c>
      <c r="C363" s="191">
        <v>5428607</v>
      </c>
      <c r="D363" s="194">
        <v>2070429</v>
      </c>
      <c r="E363" s="191">
        <v>1570429</v>
      </c>
      <c r="F363" s="191"/>
      <c r="G363" s="191"/>
      <c r="H363" s="191"/>
      <c r="I363" s="191"/>
      <c r="J363" s="191">
        <v>500000</v>
      </c>
      <c r="K363" s="191"/>
      <c r="L363" s="191"/>
      <c r="M363" s="191"/>
      <c r="N363" s="191"/>
      <c r="O363" s="191"/>
      <c r="P363" s="191"/>
      <c r="Q363" s="191">
        <v>1080</v>
      </c>
      <c r="R363" s="191">
        <v>3358178</v>
      </c>
      <c r="S363" s="191"/>
      <c r="T363" s="191"/>
      <c r="U363" s="191"/>
      <c r="V363" s="194"/>
      <c r="W363" s="191"/>
      <c r="X363" s="191"/>
      <c r="Y363" s="191"/>
      <c r="Z363" s="191"/>
      <c r="AA363" s="191"/>
      <c r="AB363" s="191"/>
      <c r="AC363" s="387"/>
      <c r="AD363" s="191"/>
      <c r="AE363" s="191"/>
      <c r="AF363" s="416"/>
      <c r="AJ363" s="416" t="s">
        <v>774</v>
      </c>
      <c r="AK363" s="416" t="s">
        <v>940</v>
      </c>
      <c r="AL363" s="486">
        <v>4639158.1</v>
      </c>
      <c r="AM363" s="486">
        <v>1653722</v>
      </c>
      <c r="AN363" s="486">
        <v>1515621</v>
      </c>
      <c r="AO363" s="486"/>
      <c r="AP363" s="486"/>
      <c r="AQ363" s="486"/>
      <c r="AR363" s="486"/>
      <c r="AS363" s="486">
        <v>138101</v>
      </c>
      <c r="AT363" s="486"/>
      <c r="AU363" s="486"/>
      <c r="AV363" s="486"/>
      <c r="AW363" s="486"/>
      <c r="AX363" s="486"/>
      <c r="AY363" s="486"/>
      <c r="AZ363" s="486">
        <v>1080</v>
      </c>
      <c r="BA363" s="486">
        <v>2985436.1</v>
      </c>
      <c r="BB363" s="486"/>
      <c r="BC363" s="486"/>
      <c r="BD363" s="486"/>
      <c r="BE363" s="486"/>
      <c r="BF363" s="486"/>
      <c r="BG363" s="486"/>
      <c r="BH363" s="486"/>
      <c r="BI363" s="486"/>
      <c r="BJ363" s="486"/>
      <c r="BK363" s="486"/>
      <c r="BL363" s="486"/>
      <c r="BM363" s="486"/>
      <c r="BP363" s="497">
        <f t="shared" si="60"/>
        <v>789448.9000000004</v>
      </c>
      <c r="BQ363" s="497">
        <f t="shared" si="61"/>
        <v>416707</v>
      </c>
      <c r="BR363" s="497">
        <f t="shared" si="62"/>
        <v>54808</v>
      </c>
      <c r="BS363" s="497">
        <f t="shared" si="63"/>
        <v>0</v>
      </c>
      <c r="BT363" s="497">
        <f t="shared" si="64"/>
        <v>0</v>
      </c>
      <c r="BU363" s="497">
        <f t="shared" si="65"/>
        <v>0</v>
      </c>
      <c r="BV363" s="497">
        <f t="shared" si="66"/>
        <v>0</v>
      </c>
      <c r="BW363" s="497">
        <f t="shared" si="67"/>
        <v>361899</v>
      </c>
      <c r="BX363" s="497">
        <f t="shared" si="68"/>
        <v>0</v>
      </c>
      <c r="BY363" s="497">
        <f t="shared" si="69"/>
        <v>0</v>
      </c>
      <c r="BZ363" s="497">
        <f t="shared" si="70"/>
        <v>0</v>
      </c>
      <c r="CA363" s="497">
        <f t="shared" si="71"/>
        <v>0</v>
      </c>
      <c r="CB363" s="497">
        <f t="shared" si="72"/>
        <v>0</v>
      </c>
      <c r="CC363" s="497">
        <f t="shared" si="73"/>
        <v>0</v>
      </c>
      <c r="CD363" s="497">
        <f t="shared" si="74"/>
        <v>0</v>
      </c>
      <c r="CE363" s="497">
        <f t="shared" si="75"/>
        <v>372741.8999999999</v>
      </c>
      <c r="CF363" s="497">
        <f t="shared" si="76"/>
        <v>0</v>
      </c>
      <c r="CG363" s="497">
        <f t="shared" si="77"/>
        <v>0</v>
      </c>
      <c r="CH363" s="497">
        <f t="shared" si="78"/>
        <v>0</v>
      </c>
      <c r="CI363" s="497">
        <f t="shared" si="79"/>
        <v>0</v>
      </c>
      <c r="CJ363" s="497">
        <f t="shared" si="80"/>
        <v>0</v>
      </c>
      <c r="CK363" s="497">
        <f t="shared" si="81"/>
        <v>0</v>
      </c>
      <c r="CL363" s="497">
        <f t="shared" si="82"/>
        <v>0</v>
      </c>
      <c r="CM363" s="497">
        <f t="shared" si="83"/>
        <v>0</v>
      </c>
      <c r="CN363" s="497">
        <f t="shared" si="84"/>
        <v>0</v>
      </c>
      <c r="CO363" s="497">
        <f t="shared" si="85"/>
        <v>0</v>
      </c>
      <c r="CP363" s="497">
        <f t="shared" si="86"/>
        <v>0</v>
      </c>
      <c r="CQ363" s="497">
        <f t="shared" si="87"/>
        <v>0</v>
      </c>
      <c r="CR363" s="497">
        <f t="shared" si="88"/>
        <v>0</v>
      </c>
    </row>
    <row r="364" spans="1:96" ht="15.75">
      <c r="A364" s="48" t="s">
        <v>1040</v>
      </c>
      <c r="B364" s="446" t="s">
        <v>499</v>
      </c>
      <c r="C364" s="191">
        <v>270401</v>
      </c>
      <c r="D364" s="194">
        <v>270401</v>
      </c>
      <c r="E364" s="191">
        <v>270401</v>
      </c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4"/>
      <c r="W364" s="191"/>
      <c r="X364" s="191"/>
      <c r="Y364" s="191"/>
      <c r="Z364" s="191"/>
      <c r="AA364" s="191"/>
      <c r="AB364" s="191"/>
      <c r="AC364" s="387"/>
      <c r="AD364" s="191"/>
      <c r="AE364" s="191"/>
      <c r="AF364" s="416"/>
      <c r="AJ364" s="416" t="s">
        <v>775</v>
      </c>
      <c r="AK364" s="416" t="s">
        <v>499</v>
      </c>
      <c r="AL364" s="486">
        <v>270401</v>
      </c>
      <c r="AM364" s="486">
        <v>270401</v>
      </c>
      <c r="AN364" s="486">
        <v>270401</v>
      </c>
      <c r="AO364" s="486"/>
      <c r="AP364" s="486"/>
      <c r="AQ364" s="486"/>
      <c r="AR364" s="486"/>
      <c r="AS364" s="486"/>
      <c r="AT364" s="486"/>
      <c r="AU364" s="486"/>
      <c r="AV364" s="486"/>
      <c r="AW364" s="486"/>
      <c r="AX364" s="486"/>
      <c r="AY364" s="486"/>
      <c r="AZ364" s="486"/>
      <c r="BA364" s="486"/>
      <c r="BB364" s="486"/>
      <c r="BC364" s="486"/>
      <c r="BD364" s="486"/>
      <c r="BE364" s="486"/>
      <c r="BF364" s="486"/>
      <c r="BG364" s="486"/>
      <c r="BH364" s="486"/>
      <c r="BI364" s="486"/>
      <c r="BJ364" s="486"/>
      <c r="BK364" s="486"/>
      <c r="BL364" s="486"/>
      <c r="BM364" s="486"/>
      <c r="BP364" s="497">
        <f t="shared" si="60"/>
        <v>0</v>
      </c>
      <c r="BQ364" s="497">
        <f t="shared" si="61"/>
        <v>0</v>
      </c>
      <c r="BR364" s="497">
        <f t="shared" si="62"/>
        <v>0</v>
      </c>
      <c r="BS364" s="497">
        <f t="shared" si="63"/>
        <v>0</v>
      </c>
      <c r="BT364" s="497">
        <f t="shared" si="64"/>
        <v>0</v>
      </c>
      <c r="BU364" s="497">
        <f t="shared" si="65"/>
        <v>0</v>
      </c>
      <c r="BV364" s="497">
        <f t="shared" si="66"/>
        <v>0</v>
      </c>
      <c r="BW364" s="497">
        <f t="shared" si="67"/>
        <v>0</v>
      </c>
      <c r="BX364" s="497">
        <f t="shared" si="68"/>
        <v>0</v>
      </c>
      <c r="BY364" s="497">
        <f t="shared" si="69"/>
        <v>0</v>
      </c>
      <c r="BZ364" s="497">
        <f t="shared" si="70"/>
        <v>0</v>
      </c>
      <c r="CA364" s="497">
        <f t="shared" si="71"/>
        <v>0</v>
      </c>
      <c r="CB364" s="497">
        <f t="shared" si="72"/>
        <v>0</v>
      </c>
      <c r="CC364" s="497">
        <f t="shared" si="73"/>
        <v>0</v>
      </c>
      <c r="CD364" s="497">
        <f t="shared" si="74"/>
        <v>0</v>
      </c>
      <c r="CE364" s="497">
        <f t="shared" si="75"/>
        <v>0</v>
      </c>
      <c r="CF364" s="497">
        <f t="shared" si="76"/>
        <v>0</v>
      </c>
      <c r="CG364" s="497">
        <f t="shared" si="77"/>
        <v>0</v>
      </c>
      <c r="CH364" s="497">
        <f t="shared" si="78"/>
        <v>0</v>
      </c>
      <c r="CI364" s="497">
        <f t="shared" si="79"/>
        <v>0</v>
      </c>
      <c r="CJ364" s="497">
        <f t="shared" si="80"/>
        <v>0</v>
      </c>
      <c r="CK364" s="497">
        <f t="shared" si="81"/>
        <v>0</v>
      </c>
      <c r="CL364" s="497">
        <f t="shared" si="82"/>
        <v>0</v>
      </c>
      <c r="CM364" s="497">
        <f t="shared" si="83"/>
        <v>0</v>
      </c>
      <c r="CN364" s="497">
        <f t="shared" si="84"/>
        <v>0</v>
      </c>
      <c r="CO364" s="497">
        <f t="shared" si="85"/>
        <v>0</v>
      </c>
      <c r="CP364" s="497">
        <f t="shared" si="86"/>
        <v>0</v>
      </c>
      <c r="CQ364" s="497">
        <f t="shared" si="87"/>
        <v>0</v>
      </c>
      <c r="CR364" s="497">
        <f t="shared" si="88"/>
        <v>0</v>
      </c>
    </row>
    <row r="365" spans="1:96" ht="15.75">
      <c r="A365" s="48" t="s">
        <v>773</v>
      </c>
      <c r="B365" s="448" t="s">
        <v>941</v>
      </c>
      <c r="C365" s="191">
        <v>599315</v>
      </c>
      <c r="D365" s="194">
        <v>599315</v>
      </c>
      <c r="E365" s="378">
        <v>599315</v>
      </c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  <c r="R365" s="378"/>
      <c r="S365" s="378"/>
      <c r="T365" s="378"/>
      <c r="U365" s="378"/>
      <c r="V365" s="194"/>
      <c r="W365" s="378"/>
      <c r="X365" s="378"/>
      <c r="Y365" s="378"/>
      <c r="Z365" s="378"/>
      <c r="AA365" s="378"/>
      <c r="AB365" s="378"/>
      <c r="AC365" s="387"/>
      <c r="AD365" s="378"/>
      <c r="AE365" s="378"/>
      <c r="AF365" s="416"/>
      <c r="AJ365" s="416" t="s">
        <v>776</v>
      </c>
      <c r="AK365" s="416" t="s">
        <v>941</v>
      </c>
      <c r="AL365" s="486">
        <v>599315</v>
      </c>
      <c r="AM365" s="486">
        <v>599315</v>
      </c>
      <c r="AN365" s="486">
        <v>599315</v>
      </c>
      <c r="AO365" s="486"/>
      <c r="AP365" s="486"/>
      <c r="AQ365" s="486"/>
      <c r="AR365" s="486"/>
      <c r="AS365" s="486"/>
      <c r="AT365" s="486"/>
      <c r="AU365" s="486"/>
      <c r="AV365" s="486"/>
      <c r="AW365" s="486"/>
      <c r="AX365" s="486"/>
      <c r="AY365" s="486"/>
      <c r="AZ365" s="486"/>
      <c r="BA365" s="486"/>
      <c r="BB365" s="486"/>
      <c r="BC365" s="486"/>
      <c r="BD365" s="486"/>
      <c r="BE365" s="486"/>
      <c r="BF365" s="486"/>
      <c r="BG365" s="486"/>
      <c r="BH365" s="486"/>
      <c r="BI365" s="486"/>
      <c r="BJ365" s="486"/>
      <c r="BK365" s="486"/>
      <c r="BL365" s="486"/>
      <c r="BM365" s="486"/>
      <c r="BP365" s="497">
        <f t="shared" si="60"/>
        <v>0</v>
      </c>
      <c r="BQ365" s="497">
        <f t="shared" si="61"/>
        <v>0</v>
      </c>
      <c r="BR365" s="497">
        <f t="shared" si="62"/>
        <v>0</v>
      </c>
      <c r="BS365" s="497">
        <f t="shared" si="63"/>
        <v>0</v>
      </c>
      <c r="BT365" s="497">
        <f t="shared" si="64"/>
        <v>0</v>
      </c>
      <c r="BU365" s="497">
        <f t="shared" si="65"/>
        <v>0</v>
      </c>
      <c r="BV365" s="497">
        <f t="shared" si="66"/>
        <v>0</v>
      </c>
      <c r="BW365" s="497">
        <f t="shared" si="67"/>
        <v>0</v>
      </c>
      <c r="BX365" s="497">
        <f t="shared" si="68"/>
        <v>0</v>
      </c>
      <c r="BY365" s="497">
        <f t="shared" si="69"/>
        <v>0</v>
      </c>
      <c r="BZ365" s="497">
        <f t="shared" si="70"/>
        <v>0</v>
      </c>
      <c r="CA365" s="497">
        <f t="shared" si="71"/>
        <v>0</v>
      </c>
      <c r="CB365" s="497">
        <f t="shared" si="72"/>
        <v>0</v>
      </c>
      <c r="CC365" s="497">
        <f t="shared" si="73"/>
        <v>0</v>
      </c>
      <c r="CD365" s="497">
        <f t="shared" si="74"/>
        <v>0</v>
      </c>
      <c r="CE365" s="497">
        <f t="shared" si="75"/>
        <v>0</v>
      </c>
      <c r="CF365" s="497">
        <f t="shared" si="76"/>
        <v>0</v>
      </c>
      <c r="CG365" s="497">
        <f t="shared" si="77"/>
        <v>0</v>
      </c>
      <c r="CH365" s="497">
        <f t="shared" si="78"/>
        <v>0</v>
      </c>
      <c r="CI365" s="497">
        <f t="shared" si="79"/>
        <v>0</v>
      </c>
      <c r="CJ365" s="497">
        <f t="shared" si="80"/>
        <v>0</v>
      </c>
      <c r="CK365" s="497">
        <f t="shared" si="81"/>
        <v>0</v>
      </c>
      <c r="CL365" s="497">
        <f t="shared" si="82"/>
        <v>0</v>
      </c>
      <c r="CM365" s="497">
        <f t="shared" si="83"/>
        <v>0</v>
      </c>
      <c r="CN365" s="497">
        <f t="shared" si="84"/>
        <v>0</v>
      </c>
      <c r="CO365" s="497">
        <f t="shared" si="85"/>
        <v>0</v>
      </c>
      <c r="CP365" s="497">
        <f t="shared" si="86"/>
        <v>0</v>
      </c>
      <c r="CQ365" s="497">
        <f t="shared" si="87"/>
        <v>0</v>
      </c>
      <c r="CR365" s="497">
        <f t="shared" si="88"/>
        <v>0</v>
      </c>
    </row>
    <row r="366" spans="1:65" ht="15.75">
      <c r="A366" s="654" t="s">
        <v>85</v>
      </c>
      <c r="B366" s="654"/>
      <c r="C366" s="292">
        <v>291901859</v>
      </c>
      <c r="D366" s="292">
        <v>183872014</v>
      </c>
      <c r="E366" s="292">
        <v>43984111</v>
      </c>
      <c r="F366" s="292">
        <v>21759728</v>
      </c>
      <c r="G366" s="292">
        <v>17174755</v>
      </c>
      <c r="H366" s="292">
        <v>96425909</v>
      </c>
      <c r="I366" s="292">
        <v>4027511</v>
      </c>
      <c r="J366" s="292">
        <v>500000</v>
      </c>
      <c r="K366" s="292">
        <v>4</v>
      </c>
      <c r="L366" s="292">
        <v>7985495</v>
      </c>
      <c r="M366" s="292">
        <v>52989.13999999999</v>
      </c>
      <c r="N366" s="292">
        <v>70562783</v>
      </c>
      <c r="O366" s="292">
        <v>70</v>
      </c>
      <c r="P366" s="292">
        <v>336789</v>
      </c>
      <c r="Q366" s="292">
        <v>24791.8</v>
      </c>
      <c r="R366" s="292">
        <v>28200584</v>
      </c>
      <c r="S366" s="292">
        <v>96</v>
      </c>
      <c r="T366" s="292">
        <v>428435</v>
      </c>
      <c r="U366" s="292">
        <v>2</v>
      </c>
      <c r="V366" s="292">
        <v>201267</v>
      </c>
      <c r="W366" s="292">
        <v>0</v>
      </c>
      <c r="X366" s="292">
        <v>0</v>
      </c>
      <c r="Y366" s="292">
        <v>0</v>
      </c>
      <c r="Z366" s="292">
        <v>0</v>
      </c>
      <c r="AA366" s="292">
        <v>0</v>
      </c>
      <c r="AB366" s="292">
        <v>0</v>
      </c>
      <c r="AC366" s="292">
        <v>314492</v>
      </c>
      <c r="AD366" s="292">
        <v>313142</v>
      </c>
      <c r="AE366" s="292"/>
      <c r="AF366" s="416"/>
      <c r="AJ366" s="416" t="s">
        <v>85</v>
      </c>
      <c r="AK366" s="416"/>
      <c r="AL366" s="486">
        <v>263775553</v>
      </c>
      <c r="AM366" s="486">
        <v>160494449</v>
      </c>
      <c r="AN366" s="486">
        <v>43384150</v>
      </c>
      <c r="AO366" s="486">
        <v>20146431</v>
      </c>
      <c r="AP366" s="486">
        <v>13075835</v>
      </c>
      <c r="AQ366" s="486">
        <v>79582040</v>
      </c>
      <c r="AR366" s="486">
        <v>3805993</v>
      </c>
      <c r="AS366" s="486">
        <v>500000</v>
      </c>
      <c r="AT366" s="486">
        <v>4</v>
      </c>
      <c r="AU366" s="486">
        <v>7985495</v>
      </c>
      <c r="AV366" s="486">
        <v>52629.13999999999</v>
      </c>
      <c r="AW366" s="486">
        <v>67287344</v>
      </c>
      <c r="AX366" s="486">
        <v>70</v>
      </c>
      <c r="AY366" s="486">
        <v>336789</v>
      </c>
      <c r="AZ366" s="486">
        <v>24791.8</v>
      </c>
      <c r="BA366" s="486">
        <v>26376428</v>
      </c>
      <c r="BB366" s="486">
        <v>96</v>
      </c>
      <c r="BC366" s="486">
        <v>443262</v>
      </c>
      <c r="BD366" s="486">
        <v>3</v>
      </c>
      <c r="BE366" s="486">
        <v>205574</v>
      </c>
      <c r="BF366" s="486">
        <v>0</v>
      </c>
      <c r="BG366" s="486">
        <v>0</v>
      </c>
      <c r="BH366" s="486">
        <v>0</v>
      </c>
      <c r="BI366" s="486">
        <v>0</v>
      </c>
      <c r="BJ366" s="486">
        <v>0</v>
      </c>
      <c r="BK366" s="486">
        <v>0</v>
      </c>
      <c r="BL366" s="486">
        <v>646212</v>
      </c>
      <c r="BM366" s="486">
        <v>646212</v>
      </c>
    </row>
    <row r="367" spans="1:32" ht="15.75">
      <c r="A367" s="668" t="s">
        <v>41</v>
      </c>
      <c r="B367" s="669"/>
      <c r="C367" s="423"/>
      <c r="D367" s="423"/>
      <c r="E367" s="423"/>
      <c r="F367" s="423"/>
      <c r="G367" s="423"/>
      <c r="H367" s="423"/>
      <c r="I367" s="423"/>
      <c r="J367" s="423"/>
      <c r="K367" s="423"/>
      <c r="L367" s="423"/>
      <c r="M367" s="423"/>
      <c r="N367" s="423"/>
      <c r="O367" s="423"/>
      <c r="P367" s="423"/>
      <c r="Q367" s="423"/>
      <c r="R367" s="423"/>
      <c r="S367" s="423"/>
      <c r="T367" s="423"/>
      <c r="U367" s="423"/>
      <c r="V367" s="423"/>
      <c r="W367" s="423"/>
      <c r="X367" s="423"/>
      <c r="Y367" s="423"/>
      <c r="Z367" s="423"/>
      <c r="AA367" s="423"/>
      <c r="AB367" s="423"/>
      <c r="AC367" s="423"/>
      <c r="AD367" s="423"/>
      <c r="AE367" s="424"/>
      <c r="AF367" s="416"/>
    </row>
    <row r="368" spans="1:33" ht="15.75">
      <c r="A368" s="48" t="s">
        <v>774</v>
      </c>
      <c r="B368" s="446" t="s">
        <v>998</v>
      </c>
      <c r="C368" s="191">
        <v>2158315</v>
      </c>
      <c r="D368" s="194">
        <v>1679119</v>
      </c>
      <c r="E368" s="194"/>
      <c r="F368" s="194">
        <v>357332</v>
      </c>
      <c r="G368" s="194">
        <v>130156</v>
      </c>
      <c r="H368" s="194">
        <v>1191631</v>
      </c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>
        <v>479196</v>
      </c>
      <c r="W368" s="194"/>
      <c r="X368" s="194"/>
      <c r="Y368" s="194"/>
      <c r="Z368" s="194"/>
      <c r="AA368" s="194"/>
      <c r="AB368" s="194"/>
      <c r="AC368" s="194"/>
      <c r="AD368" s="194"/>
      <c r="AE368" s="194"/>
      <c r="AG368" s="416" t="s">
        <v>982</v>
      </c>
    </row>
    <row r="369" spans="1:33" ht="15.75">
      <c r="A369" s="48" t="s">
        <v>775</v>
      </c>
      <c r="B369" s="449" t="s">
        <v>999</v>
      </c>
      <c r="C369" s="191">
        <v>2273371</v>
      </c>
      <c r="D369" s="194">
        <v>1120337</v>
      </c>
      <c r="E369" s="194"/>
      <c r="F369" s="194">
        <v>186285</v>
      </c>
      <c r="G369" s="194">
        <v>151684</v>
      </c>
      <c r="H369" s="194">
        <v>652551</v>
      </c>
      <c r="I369" s="194">
        <v>129817</v>
      </c>
      <c r="J369" s="194"/>
      <c r="K369" s="194"/>
      <c r="L369" s="194"/>
      <c r="M369" s="194"/>
      <c r="N369" s="194"/>
      <c r="O369" s="194"/>
      <c r="P369" s="194"/>
      <c r="Q369" s="194"/>
      <c r="R369" s="194">
        <v>871379</v>
      </c>
      <c r="S369" s="194"/>
      <c r="T369" s="194"/>
      <c r="U369" s="194"/>
      <c r="V369" s="194">
        <v>281655</v>
      </c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416"/>
      <c r="AG369" s="351" t="s">
        <v>982</v>
      </c>
    </row>
    <row r="370" spans="1:32" ht="15.75">
      <c r="A370" s="668" t="s">
        <v>997</v>
      </c>
      <c r="B370" s="669"/>
      <c r="C370" s="292">
        <v>4431686</v>
      </c>
      <c r="D370" s="292">
        <v>2799456</v>
      </c>
      <c r="E370" s="292"/>
      <c r="F370" s="292">
        <v>543617</v>
      </c>
      <c r="G370" s="292">
        <v>281840</v>
      </c>
      <c r="H370" s="292">
        <v>1844182</v>
      </c>
      <c r="I370" s="292">
        <v>129817</v>
      </c>
      <c r="J370" s="292"/>
      <c r="K370" s="292"/>
      <c r="L370" s="292"/>
      <c r="M370" s="292"/>
      <c r="N370" s="292"/>
      <c r="O370" s="292"/>
      <c r="P370" s="292"/>
      <c r="Q370" s="292"/>
      <c r="R370" s="292">
        <v>871379</v>
      </c>
      <c r="S370" s="292"/>
      <c r="T370" s="292"/>
      <c r="U370" s="292">
        <v>0</v>
      </c>
      <c r="V370" s="292">
        <v>760851</v>
      </c>
      <c r="W370" s="292">
        <v>0</v>
      </c>
      <c r="X370" s="292">
        <v>0</v>
      </c>
      <c r="Y370" s="292">
        <v>0</v>
      </c>
      <c r="Z370" s="292">
        <v>0</v>
      </c>
      <c r="AA370" s="292">
        <v>0</v>
      </c>
      <c r="AB370" s="292">
        <v>0</v>
      </c>
      <c r="AC370" s="292"/>
      <c r="AD370" s="292"/>
      <c r="AE370" s="292"/>
      <c r="AF370" s="416"/>
    </row>
    <row r="371" spans="1:32" s="421" customFormat="1" ht="15.75">
      <c r="A371" s="382" t="s">
        <v>42</v>
      </c>
      <c r="B371" s="428"/>
      <c r="C371" s="423"/>
      <c r="D371" s="423"/>
      <c r="E371" s="423"/>
      <c r="F371" s="423"/>
      <c r="G371" s="423"/>
      <c r="H371" s="423"/>
      <c r="I371" s="423"/>
      <c r="J371" s="423"/>
      <c r="K371" s="428"/>
      <c r="L371" s="423"/>
      <c r="M371" s="423"/>
      <c r="N371" s="423"/>
      <c r="O371" s="423"/>
      <c r="P371" s="423"/>
      <c r="Q371" s="423"/>
      <c r="R371" s="423"/>
      <c r="S371" s="423"/>
      <c r="T371" s="423"/>
      <c r="U371" s="423"/>
      <c r="V371" s="423"/>
      <c r="W371" s="423"/>
      <c r="X371" s="423"/>
      <c r="Y371" s="423"/>
      <c r="Z371" s="423"/>
      <c r="AA371" s="423"/>
      <c r="AB371" s="423"/>
      <c r="AC371" s="385"/>
      <c r="AD371" s="423"/>
      <c r="AE371" s="424"/>
      <c r="AF371" s="420"/>
    </row>
    <row r="372" spans="1:32" ht="15.75">
      <c r="A372" s="48" t="s">
        <v>776</v>
      </c>
      <c r="B372" s="399" t="s">
        <v>376</v>
      </c>
      <c r="C372" s="191">
        <v>564444</v>
      </c>
      <c r="D372" s="194">
        <v>502844</v>
      </c>
      <c r="E372" s="194">
        <v>24069</v>
      </c>
      <c r="F372" s="194"/>
      <c r="G372" s="292">
        <v>100329</v>
      </c>
      <c r="H372" s="194">
        <v>275500</v>
      </c>
      <c r="I372" s="292">
        <v>102946</v>
      </c>
      <c r="J372" s="194"/>
      <c r="K372" s="450"/>
      <c r="L372" s="194"/>
      <c r="M372" s="194"/>
      <c r="N372" s="194"/>
      <c r="O372" s="194"/>
      <c r="P372" s="194"/>
      <c r="Q372" s="194"/>
      <c r="R372" s="194"/>
      <c r="S372" s="194">
        <v>39</v>
      </c>
      <c r="T372" s="194">
        <v>61600</v>
      </c>
      <c r="U372" s="194"/>
      <c r="V372" s="194"/>
      <c r="W372" s="194"/>
      <c r="X372" s="194"/>
      <c r="Y372" s="194"/>
      <c r="Z372" s="194"/>
      <c r="AA372" s="194"/>
      <c r="AB372" s="194"/>
      <c r="AC372" s="387"/>
      <c r="AD372" s="194"/>
      <c r="AE372" s="194"/>
      <c r="AF372" s="416"/>
    </row>
    <row r="373" spans="1:32" ht="15.75">
      <c r="A373" s="48" t="s">
        <v>1041</v>
      </c>
      <c r="B373" s="402" t="s">
        <v>377</v>
      </c>
      <c r="C373" s="191">
        <v>712655</v>
      </c>
      <c r="D373" s="378">
        <v>480162</v>
      </c>
      <c r="E373" s="378">
        <v>25350</v>
      </c>
      <c r="F373" s="378"/>
      <c r="G373" s="378">
        <v>151932</v>
      </c>
      <c r="H373" s="378">
        <v>232145</v>
      </c>
      <c r="I373" s="378">
        <v>70735</v>
      </c>
      <c r="J373" s="378"/>
      <c r="K373" s="362"/>
      <c r="L373" s="378"/>
      <c r="M373" s="378"/>
      <c r="N373" s="378"/>
      <c r="O373" s="378"/>
      <c r="P373" s="378"/>
      <c r="Q373" s="378">
        <v>230.1</v>
      </c>
      <c r="R373" s="378">
        <v>232493</v>
      </c>
      <c r="S373" s="378"/>
      <c r="T373" s="378"/>
      <c r="U373" s="378"/>
      <c r="V373" s="378"/>
      <c r="W373" s="378"/>
      <c r="X373" s="378"/>
      <c r="Y373" s="378"/>
      <c r="Z373" s="378"/>
      <c r="AA373" s="378"/>
      <c r="AB373" s="378"/>
      <c r="AC373" s="379"/>
      <c r="AD373" s="378"/>
      <c r="AE373" s="378"/>
      <c r="AF373" s="416"/>
    </row>
    <row r="374" spans="1:32" s="421" customFormat="1" ht="15.75">
      <c r="A374" s="657" t="s">
        <v>71</v>
      </c>
      <c r="B374" s="657"/>
      <c r="C374" s="292">
        <v>1277099</v>
      </c>
      <c r="D374" s="292">
        <v>983006</v>
      </c>
      <c r="E374" s="292">
        <v>49419</v>
      </c>
      <c r="F374" s="292"/>
      <c r="G374" s="292">
        <v>252261</v>
      </c>
      <c r="H374" s="292">
        <v>507645</v>
      </c>
      <c r="I374" s="292">
        <v>173681</v>
      </c>
      <c r="J374" s="292"/>
      <c r="K374" s="292"/>
      <c r="L374" s="292"/>
      <c r="M374" s="292"/>
      <c r="N374" s="292"/>
      <c r="O374" s="292"/>
      <c r="P374" s="292"/>
      <c r="Q374" s="292">
        <v>230.1</v>
      </c>
      <c r="R374" s="292">
        <v>232493</v>
      </c>
      <c r="S374" s="292">
        <v>39</v>
      </c>
      <c r="T374" s="292">
        <v>61600</v>
      </c>
      <c r="U374" s="292"/>
      <c r="V374" s="292"/>
      <c r="W374" s="292"/>
      <c r="X374" s="292"/>
      <c r="Y374" s="292"/>
      <c r="Z374" s="292"/>
      <c r="AA374" s="292"/>
      <c r="AB374" s="292"/>
      <c r="AC374" s="397"/>
      <c r="AD374" s="292"/>
      <c r="AE374" s="292"/>
      <c r="AF374" s="420"/>
    </row>
    <row r="375" spans="1:32" s="421" customFormat="1" ht="15.75">
      <c r="A375" s="655" t="s">
        <v>44</v>
      </c>
      <c r="B375" s="656"/>
      <c r="C375" s="423"/>
      <c r="D375" s="423"/>
      <c r="E375" s="423"/>
      <c r="F375" s="423"/>
      <c r="G375" s="423"/>
      <c r="H375" s="423"/>
      <c r="I375" s="423"/>
      <c r="J375" s="423"/>
      <c r="K375" s="423"/>
      <c r="L375" s="423"/>
      <c r="M375" s="423"/>
      <c r="N375" s="423"/>
      <c r="O375" s="423"/>
      <c r="P375" s="423"/>
      <c r="Q375" s="423"/>
      <c r="R375" s="423"/>
      <c r="S375" s="423"/>
      <c r="T375" s="423"/>
      <c r="U375" s="423"/>
      <c r="V375" s="423"/>
      <c r="W375" s="423"/>
      <c r="X375" s="423"/>
      <c r="Y375" s="423"/>
      <c r="Z375" s="423"/>
      <c r="AA375" s="423"/>
      <c r="AB375" s="423"/>
      <c r="AC375" s="385"/>
      <c r="AD375" s="423"/>
      <c r="AE375" s="424"/>
      <c r="AF375" s="420"/>
    </row>
    <row r="376" spans="1:32" ht="15.75">
      <c r="A376" s="48" t="s">
        <v>1042</v>
      </c>
      <c r="B376" s="451" t="s">
        <v>378</v>
      </c>
      <c r="C376" s="191">
        <v>1396670</v>
      </c>
      <c r="D376" s="194">
        <v>361795</v>
      </c>
      <c r="E376" s="194">
        <v>21627</v>
      </c>
      <c r="F376" s="194">
        <v>58948</v>
      </c>
      <c r="G376" s="292">
        <v>41790</v>
      </c>
      <c r="H376" s="372">
        <v>189813</v>
      </c>
      <c r="I376" s="194">
        <v>49617</v>
      </c>
      <c r="J376" s="194"/>
      <c r="K376" s="194"/>
      <c r="L376" s="194"/>
      <c r="M376" s="194">
        <v>353.3</v>
      </c>
      <c r="N376" s="194">
        <v>618616</v>
      </c>
      <c r="O376" s="194"/>
      <c r="P376" s="194"/>
      <c r="Q376" s="194">
        <v>361.1</v>
      </c>
      <c r="R376" s="194">
        <v>375544</v>
      </c>
      <c r="S376" s="194">
        <v>47.9</v>
      </c>
      <c r="T376" s="194">
        <v>40715</v>
      </c>
      <c r="U376" s="194"/>
      <c r="V376" s="194"/>
      <c r="W376" s="194"/>
      <c r="X376" s="194"/>
      <c r="Y376" s="194"/>
      <c r="Z376" s="194"/>
      <c r="AA376" s="194"/>
      <c r="AB376" s="194"/>
      <c r="AC376" s="387"/>
      <c r="AD376" s="194"/>
      <c r="AE376" s="194"/>
      <c r="AF376" s="416"/>
    </row>
    <row r="377" spans="1:32" ht="15.75">
      <c r="A377" s="48" t="s">
        <v>777</v>
      </c>
      <c r="B377" s="452" t="s">
        <v>379</v>
      </c>
      <c r="C377" s="191">
        <v>616066</v>
      </c>
      <c r="D377" s="191">
        <v>312178</v>
      </c>
      <c r="E377" s="191">
        <v>21627</v>
      </c>
      <c r="F377" s="191">
        <v>58948</v>
      </c>
      <c r="G377" s="292">
        <v>41790</v>
      </c>
      <c r="H377" s="292">
        <v>189813</v>
      </c>
      <c r="I377" s="191"/>
      <c r="J377" s="191"/>
      <c r="K377" s="191"/>
      <c r="L377" s="191"/>
      <c r="M377" s="191"/>
      <c r="N377" s="191"/>
      <c r="O377" s="191"/>
      <c r="P377" s="191"/>
      <c r="Q377" s="191">
        <v>244.43</v>
      </c>
      <c r="R377" s="191">
        <v>261957</v>
      </c>
      <c r="S377" s="191">
        <v>47.9</v>
      </c>
      <c r="T377" s="191">
        <v>41931</v>
      </c>
      <c r="U377" s="191"/>
      <c r="V377" s="191"/>
      <c r="W377" s="191"/>
      <c r="X377" s="191"/>
      <c r="Y377" s="191"/>
      <c r="Z377" s="191"/>
      <c r="AA377" s="191"/>
      <c r="AB377" s="191"/>
      <c r="AC377" s="389"/>
      <c r="AD377" s="191"/>
      <c r="AE377" s="191"/>
      <c r="AF377" s="416"/>
    </row>
    <row r="378" spans="1:32" ht="15.75">
      <c r="A378" s="48" t="s">
        <v>778</v>
      </c>
      <c r="B378" s="415" t="s">
        <v>381</v>
      </c>
      <c r="C378" s="191">
        <v>2194872</v>
      </c>
      <c r="D378" s="191">
        <v>719172</v>
      </c>
      <c r="E378" s="191">
        <v>84855</v>
      </c>
      <c r="F378" s="292">
        <v>66071</v>
      </c>
      <c r="G378" s="292">
        <v>53775</v>
      </c>
      <c r="H378" s="292">
        <v>475706</v>
      </c>
      <c r="I378" s="292">
        <v>38765</v>
      </c>
      <c r="J378" s="191"/>
      <c r="K378" s="191"/>
      <c r="L378" s="191"/>
      <c r="M378" s="191">
        <v>501.3</v>
      </c>
      <c r="N378" s="191">
        <v>801317</v>
      </c>
      <c r="O378" s="191">
        <v>112.3</v>
      </c>
      <c r="P378" s="191">
        <v>57273</v>
      </c>
      <c r="Q378" s="191">
        <v>536</v>
      </c>
      <c r="R378" s="191">
        <v>557440</v>
      </c>
      <c r="S378" s="191">
        <v>70.2</v>
      </c>
      <c r="T378" s="191">
        <v>59670</v>
      </c>
      <c r="U378" s="191"/>
      <c r="V378" s="191"/>
      <c r="W378" s="191"/>
      <c r="X378" s="191"/>
      <c r="Y378" s="191"/>
      <c r="Z378" s="191"/>
      <c r="AA378" s="191"/>
      <c r="AB378" s="191"/>
      <c r="AC378" s="389"/>
      <c r="AD378" s="191"/>
      <c r="AE378" s="191"/>
      <c r="AF378" s="416"/>
    </row>
    <row r="379" spans="1:32" ht="15.75">
      <c r="A379" s="48" t="s">
        <v>1043</v>
      </c>
      <c r="B379" s="452" t="s">
        <v>382</v>
      </c>
      <c r="C379" s="191">
        <v>580097</v>
      </c>
      <c r="D379" s="191">
        <v>232344</v>
      </c>
      <c r="E379" s="191">
        <v>21654</v>
      </c>
      <c r="F379" s="191">
        <v>42294</v>
      </c>
      <c r="G379" s="191">
        <v>34181</v>
      </c>
      <c r="H379" s="191">
        <v>134215</v>
      </c>
      <c r="I379" s="191"/>
      <c r="J379" s="191"/>
      <c r="K379" s="191"/>
      <c r="L379" s="191"/>
      <c r="M379" s="191"/>
      <c r="N379" s="191"/>
      <c r="O379" s="191"/>
      <c r="P379" s="191"/>
      <c r="Q379" s="191">
        <v>285.5</v>
      </c>
      <c r="R379" s="191">
        <v>305886</v>
      </c>
      <c r="S379" s="191">
        <v>40.3</v>
      </c>
      <c r="T379" s="191">
        <v>41867</v>
      </c>
      <c r="U379" s="191"/>
      <c r="V379" s="191"/>
      <c r="W379" s="191"/>
      <c r="X379" s="191"/>
      <c r="Y379" s="191"/>
      <c r="Z379" s="191"/>
      <c r="AA379" s="191"/>
      <c r="AB379" s="191"/>
      <c r="AC379" s="389"/>
      <c r="AD379" s="191"/>
      <c r="AE379" s="191"/>
      <c r="AF379" s="416"/>
    </row>
    <row r="380" spans="1:32" ht="15.75">
      <c r="A380" s="48" t="s">
        <v>1044</v>
      </c>
      <c r="B380" s="415" t="s">
        <v>973</v>
      </c>
      <c r="C380" s="191">
        <v>1426591</v>
      </c>
      <c r="D380" s="191"/>
      <c r="E380" s="191"/>
      <c r="F380" s="191"/>
      <c r="G380" s="191"/>
      <c r="H380" s="191"/>
      <c r="I380" s="191"/>
      <c r="J380" s="191"/>
      <c r="K380" s="191"/>
      <c r="L380" s="191"/>
      <c r="M380" s="191">
        <v>834</v>
      </c>
      <c r="N380" s="191">
        <v>1332750</v>
      </c>
      <c r="O380" s="191"/>
      <c r="P380" s="191"/>
      <c r="Q380" s="191"/>
      <c r="R380" s="191"/>
      <c r="S380" s="191">
        <v>107.36</v>
      </c>
      <c r="T380" s="191">
        <v>93841</v>
      </c>
      <c r="U380" s="191"/>
      <c r="V380" s="191"/>
      <c r="W380" s="191"/>
      <c r="X380" s="191"/>
      <c r="Y380" s="191"/>
      <c r="Z380" s="191"/>
      <c r="AA380" s="191"/>
      <c r="AB380" s="191"/>
      <c r="AC380" s="389"/>
      <c r="AD380" s="191"/>
      <c r="AE380" s="191"/>
      <c r="AF380" s="416"/>
    </row>
    <row r="381" spans="1:32" ht="15.75">
      <c r="A381" s="48" t="s">
        <v>779</v>
      </c>
      <c r="B381" s="415" t="s">
        <v>974</v>
      </c>
      <c r="C381" s="191">
        <v>1198273</v>
      </c>
      <c r="D381" s="191">
        <v>1198273</v>
      </c>
      <c r="E381" s="191"/>
      <c r="F381" s="191">
        <v>220851</v>
      </c>
      <c r="G381" s="191">
        <v>211719</v>
      </c>
      <c r="H381" s="191">
        <v>765703</v>
      </c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389"/>
      <c r="AD381" s="191"/>
      <c r="AE381" s="191"/>
      <c r="AF381" s="416"/>
    </row>
    <row r="382" spans="1:32" ht="15.75">
      <c r="A382" s="48" t="s">
        <v>780</v>
      </c>
      <c r="B382" s="415" t="s">
        <v>383</v>
      </c>
      <c r="C382" s="191">
        <v>915577</v>
      </c>
      <c r="D382" s="191">
        <v>915577</v>
      </c>
      <c r="E382" s="191">
        <v>38723</v>
      </c>
      <c r="F382" s="191"/>
      <c r="G382" s="191">
        <v>111151</v>
      </c>
      <c r="H382" s="191">
        <v>765703</v>
      </c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389"/>
      <c r="AD382" s="191"/>
      <c r="AE382" s="191"/>
      <c r="AF382" s="416"/>
    </row>
    <row r="383" spans="1:32" ht="15.75">
      <c r="A383" s="48" t="s">
        <v>781</v>
      </c>
      <c r="B383" s="415" t="s">
        <v>384</v>
      </c>
      <c r="C383" s="191">
        <v>1013141</v>
      </c>
      <c r="D383" s="191">
        <v>1013141</v>
      </c>
      <c r="E383" s="191">
        <v>38723</v>
      </c>
      <c r="F383" s="191"/>
      <c r="G383" s="191">
        <v>113116</v>
      </c>
      <c r="H383" s="191">
        <v>861302</v>
      </c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389"/>
      <c r="AD383" s="191"/>
      <c r="AE383" s="191"/>
      <c r="AF383" s="416"/>
    </row>
    <row r="384" spans="1:32" ht="15.75">
      <c r="A384" s="48" t="s">
        <v>782</v>
      </c>
      <c r="B384" s="415" t="s">
        <v>385</v>
      </c>
      <c r="C384" s="191">
        <v>252707</v>
      </c>
      <c r="D384" s="191">
        <v>252707</v>
      </c>
      <c r="E384" s="191">
        <v>51868</v>
      </c>
      <c r="F384" s="191"/>
      <c r="G384" s="191">
        <v>200839</v>
      </c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389"/>
      <c r="AD384" s="191"/>
      <c r="AE384" s="191"/>
      <c r="AF384" s="416"/>
    </row>
    <row r="385" spans="1:32" ht="15.75">
      <c r="A385" s="48" t="s">
        <v>783</v>
      </c>
      <c r="B385" s="436" t="s">
        <v>386</v>
      </c>
      <c r="C385" s="191">
        <v>575973</v>
      </c>
      <c r="D385" s="378">
        <v>123469</v>
      </c>
      <c r="E385" s="378"/>
      <c r="F385" s="378"/>
      <c r="G385" s="378">
        <v>12690</v>
      </c>
      <c r="H385" s="378">
        <v>110779</v>
      </c>
      <c r="I385" s="378"/>
      <c r="J385" s="378"/>
      <c r="K385" s="378"/>
      <c r="L385" s="378"/>
      <c r="M385" s="378">
        <v>256</v>
      </c>
      <c r="N385" s="378">
        <v>409202</v>
      </c>
      <c r="O385" s="378"/>
      <c r="P385" s="378"/>
      <c r="Q385" s="378"/>
      <c r="R385" s="378"/>
      <c r="S385" s="378">
        <v>49.68</v>
      </c>
      <c r="T385" s="378">
        <v>43302</v>
      </c>
      <c r="U385" s="378"/>
      <c r="V385" s="378"/>
      <c r="W385" s="378"/>
      <c r="X385" s="378"/>
      <c r="Y385" s="378"/>
      <c r="Z385" s="378"/>
      <c r="AA385" s="378"/>
      <c r="AB385" s="378"/>
      <c r="AC385" s="379"/>
      <c r="AD385" s="378"/>
      <c r="AE385" s="378"/>
      <c r="AF385" s="416"/>
    </row>
    <row r="386" spans="1:32" s="421" customFormat="1" ht="15.75">
      <c r="A386" s="654" t="s">
        <v>86</v>
      </c>
      <c r="B386" s="654"/>
      <c r="C386" s="292">
        <v>10169967</v>
      </c>
      <c r="D386" s="292">
        <v>5128656</v>
      </c>
      <c r="E386" s="292">
        <v>279077</v>
      </c>
      <c r="F386" s="292">
        <v>447112</v>
      </c>
      <c r="G386" s="292">
        <v>821051</v>
      </c>
      <c r="H386" s="292">
        <v>3493034</v>
      </c>
      <c r="I386" s="292">
        <v>88382</v>
      </c>
      <c r="J386" s="292">
        <v>0</v>
      </c>
      <c r="K386" s="292">
        <v>0</v>
      </c>
      <c r="L386" s="292">
        <v>0</v>
      </c>
      <c r="M386" s="292">
        <v>1944.6</v>
      </c>
      <c r="N386" s="292">
        <v>3161885</v>
      </c>
      <c r="O386" s="292">
        <v>112.3</v>
      </c>
      <c r="P386" s="292">
        <v>57273</v>
      </c>
      <c r="Q386" s="292">
        <v>1427.03</v>
      </c>
      <c r="R386" s="292">
        <v>1500827</v>
      </c>
      <c r="S386" s="292">
        <v>363.34000000000003</v>
      </c>
      <c r="T386" s="292">
        <v>321326</v>
      </c>
      <c r="U386" s="292"/>
      <c r="V386" s="292"/>
      <c r="W386" s="292"/>
      <c r="X386" s="292"/>
      <c r="Y386" s="292"/>
      <c r="Z386" s="292"/>
      <c r="AA386" s="292"/>
      <c r="AB386" s="292"/>
      <c r="AC386" s="292"/>
      <c r="AD386" s="292"/>
      <c r="AE386" s="292"/>
      <c r="AF386" s="420"/>
    </row>
    <row r="387" spans="1:32" s="421" customFormat="1" ht="15.75">
      <c r="A387" s="453" t="s">
        <v>45</v>
      </c>
      <c r="B387" s="454"/>
      <c r="C387" s="423"/>
      <c r="D387" s="423"/>
      <c r="E387" s="423"/>
      <c r="F387" s="423"/>
      <c r="G387" s="423"/>
      <c r="H387" s="423"/>
      <c r="I387" s="423"/>
      <c r="J387" s="423"/>
      <c r="K387" s="455"/>
      <c r="L387" s="423"/>
      <c r="M387" s="423"/>
      <c r="N387" s="423"/>
      <c r="O387" s="423"/>
      <c r="P387" s="423"/>
      <c r="Q387" s="423"/>
      <c r="R387" s="423"/>
      <c r="S387" s="423"/>
      <c r="T387" s="423"/>
      <c r="U387" s="423"/>
      <c r="V387" s="423"/>
      <c r="W387" s="423"/>
      <c r="X387" s="423"/>
      <c r="Y387" s="423"/>
      <c r="Z387" s="423"/>
      <c r="AA387" s="423"/>
      <c r="AB387" s="423"/>
      <c r="AC387" s="385"/>
      <c r="AD387" s="423"/>
      <c r="AE387" s="424"/>
      <c r="AF387" s="420"/>
    </row>
    <row r="388" spans="1:32" ht="15.75">
      <c r="A388" s="48" t="s">
        <v>784</v>
      </c>
      <c r="B388" s="456" t="s">
        <v>387</v>
      </c>
      <c r="C388" s="191">
        <v>1075564</v>
      </c>
      <c r="D388" s="273">
        <v>157530</v>
      </c>
      <c r="E388" s="273">
        <v>15120</v>
      </c>
      <c r="F388" s="273"/>
      <c r="G388" s="273">
        <v>142410</v>
      </c>
      <c r="H388" s="273"/>
      <c r="I388" s="273"/>
      <c r="J388" s="273"/>
      <c r="K388" s="273"/>
      <c r="L388" s="273"/>
      <c r="M388" s="273">
        <v>356</v>
      </c>
      <c r="N388" s="273">
        <v>560021</v>
      </c>
      <c r="O388" s="273"/>
      <c r="P388" s="273"/>
      <c r="Q388" s="273">
        <v>274</v>
      </c>
      <c r="R388" s="273">
        <v>291959</v>
      </c>
      <c r="S388" s="273">
        <v>67.5</v>
      </c>
      <c r="T388" s="273">
        <v>66054</v>
      </c>
      <c r="U388" s="273"/>
      <c r="V388" s="457"/>
      <c r="W388" s="273"/>
      <c r="X388" s="273"/>
      <c r="Y388" s="273"/>
      <c r="Z388" s="273"/>
      <c r="AA388" s="273"/>
      <c r="AB388" s="273"/>
      <c r="AC388" s="458"/>
      <c r="AD388" s="273"/>
      <c r="AE388" s="273"/>
      <c r="AF388" s="416"/>
    </row>
    <row r="389" spans="1:32" s="421" customFormat="1" ht="15.75">
      <c r="A389" s="654" t="s">
        <v>87</v>
      </c>
      <c r="B389" s="654"/>
      <c r="C389" s="292">
        <v>1075564</v>
      </c>
      <c r="D389" s="292">
        <v>157530</v>
      </c>
      <c r="E389" s="292">
        <v>15120</v>
      </c>
      <c r="F389" s="292"/>
      <c r="G389" s="292">
        <v>142410</v>
      </c>
      <c r="H389" s="292"/>
      <c r="I389" s="292"/>
      <c r="J389" s="292"/>
      <c r="K389" s="292"/>
      <c r="L389" s="292"/>
      <c r="M389" s="292">
        <v>356</v>
      </c>
      <c r="N389" s="292">
        <v>560021</v>
      </c>
      <c r="O389" s="292"/>
      <c r="P389" s="292"/>
      <c r="Q389" s="292">
        <v>274</v>
      </c>
      <c r="R389" s="292">
        <v>291959</v>
      </c>
      <c r="S389" s="292">
        <v>67.5</v>
      </c>
      <c r="T389" s="292">
        <v>66054</v>
      </c>
      <c r="U389" s="292"/>
      <c r="V389" s="292"/>
      <c r="W389" s="292"/>
      <c r="X389" s="292"/>
      <c r="Y389" s="292"/>
      <c r="Z389" s="292"/>
      <c r="AA389" s="292"/>
      <c r="AB389" s="292"/>
      <c r="AC389" s="397"/>
      <c r="AD389" s="292"/>
      <c r="AE389" s="292"/>
      <c r="AF389" s="420"/>
    </row>
    <row r="390" spans="1:32" s="421" customFormat="1" ht="15.75">
      <c r="A390" s="655" t="s">
        <v>46</v>
      </c>
      <c r="B390" s="656"/>
      <c r="C390" s="423"/>
      <c r="D390" s="423"/>
      <c r="E390" s="423"/>
      <c r="F390" s="423"/>
      <c r="G390" s="423"/>
      <c r="H390" s="423"/>
      <c r="I390" s="423"/>
      <c r="J390" s="423"/>
      <c r="K390" s="423"/>
      <c r="L390" s="423"/>
      <c r="M390" s="423"/>
      <c r="N390" s="423"/>
      <c r="O390" s="423"/>
      <c r="P390" s="423"/>
      <c r="Q390" s="423"/>
      <c r="R390" s="423"/>
      <c r="S390" s="423"/>
      <c r="T390" s="423"/>
      <c r="U390" s="423"/>
      <c r="V390" s="423"/>
      <c r="W390" s="423"/>
      <c r="X390" s="423"/>
      <c r="Y390" s="423"/>
      <c r="Z390" s="423"/>
      <c r="AA390" s="423"/>
      <c r="AB390" s="423"/>
      <c r="AC390" s="385"/>
      <c r="AD390" s="423"/>
      <c r="AE390" s="424"/>
      <c r="AF390" s="420"/>
    </row>
    <row r="391" spans="1:32" ht="15.75">
      <c r="A391" s="48" t="s">
        <v>785</v>
      </c>
      <c r="B391" s="456" t="s">
        <v>388</v>
      </c>
      <c r="C391" s="191">
        <v>626139</v>
      </c>
      <c r="D391" s="273"/>
      <c r="E391" s="273"/>
      <c r="F391" s="273"/>
      <c r="G391" s="273"/>
      <c r="H391" s="273"/>
      <c r="I391" s="273"/>
      <c r="J391" s="273"/>
      <c r="K391" s="273"/>
      <c r="L391" s="273"/>
      <c r="M391" s="273">
        <v>508</v>
      </c>
      <c r="N391" s="457">
        <v>626139</v>
      </c>
      <c r="O391" s="273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  <c r="AA391" s="273"/>
      <c r="AB391" s="273"/>
      <c r="AC391" s="458"/>
      <c r="AD391" s="273"/>
      <c r="AE391" s="273"/>
      <c r="AF391" s="416"/>
    </row>
    <row r="392" spans="1:32" s="421" customFormat="1" ht="15.75">
      <c r="A392" s="654" t="s">
        <v>88</v>
      </c>
      <c r="B392" s="654"/>
      <c r="C392" s="292">
        <v>626139</v>
      </c>
      <c r="D392" s="292"/>
      <c r="E392" s="292"/>
      <c r="F392" s="292"/>
      <c r="G392" s="292"/>
      <c r="H392" s="292"/>
      <c r="I392" s="292"/>
      <c r="J392" s="292"/>
      <c r="K392" s="292"/>
      <c r="L392" s="292"/>
      <c r="M392" s="292">
        <v>508</v>
      </c>
      <c r="N392" s="292">
        <v>626139</v>
      </c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  <c r="AA392" s="292"/>
      <c r="AB392" s="292"/>
      <c r="AC392" s="397"/>
      <c r="AD392" s="292"/>
      <c r="AE392" s="292"/>
      <c r="AF392" s="420"/>
    </row>
    <row r="393" spans="1:32" s="421" customFormat="1" ht="15.75">
      <c r="A393" s="655" t="s">
        <v>47</v>
      </c>
      <c r="B393" s="656"/>
      <c r="C393" s="423"/>
      <c r="D393" s="423"/>
      <c r="E393" s="423"/>
      <c r="F393" s="423"/>
      <c r="G393" s="423"/>
      <c r="H393" s="423"/>
      <c r="I393" s="423"/>
      <c r="J393" s="423"/>
      <c r="K393" s="423"/>
      <c r="L393" s="423"/>
      <c r="M393" s="423"/>
      <c r="N393" s="423"/>
      <c r="O393" s="423"/>
      <c r="P393" s="423"/>
      <c r="Q393" s="423"/>
      <c r="R393" s="423"/>
      <c r="S393" s="423"/>
      <c r="T393" s="423"/>
      <c r="U393" s="423"/>
      <c r="V393" s="423"/>
      <c r="W393" s="423"/>
      <c r="X393" s="423"/>
      <c r="Y393" s="423"/>
      <c r="Z393" s="423"/>
      <c r="AA393" s="423"/>
      <c r="AB393" s="423"/>
      <c r="AC393" s="385"/>
      <c r="AD393" s="423"/>
      <c r="AE393" s="424"/>
      <c r="AF393" s="420"/>
    </row>
    <row r="394" spans="1:32" ht="15.75">
      <c r="A394" s="48" t="s">
        <v>786</v>
      </c>
      <c r="B394" s="459" t="s">
        <v>389</v>
      </c>
      <c r="C394" s="191">
        <v>573750</v>
      </c>
      <c r="D394" s="194"/>
      <c r="E394" s="194"/>
      <c r="F394" s="194"/>
      <c r="G394" s="194"/>
      <c r="H394" s="194"/>
      <c r="I394" s="194"/>
      <c r="J394" s="194"/>
      <c r="K394" s="194"/>
      <c r="L394" s="194"/>
      <c r="M394" s="194">
        <v>650</v>
      </c>
      <c r="N394" s="194">
        <v>501510</v>
      </c>
      <c r="O394" s="194"/>
      <c r="P394" s="194"/>
      <c r="Q394" s="194">
        <v>950</v>
      </c>
      <c r="R394" s="194">
        <v>72240</v>
      </c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387"/>
      <c r="AD394" s="194"/>
      <c r="AE394" s="194"/>
      <c r="AF394" s="416"/>
    </row>
    <row r="395" spans="1:32" ht="15.75">
      <c r="A395" s="48" t="s">
        <v>787</v>
      </c>
      <c r="B395" s="460" t="s">
        <v>472</v>
      </c>
      <c r="C395" s="191">
        <v>2533135</v>
      </c>
      <c r="D395" s="378">
        <v>534882</v>
      </c>
      <c r="E395" s="378">
        <v>93230</v>
      </c>
      <c r="G395" s="378">
        <v>159030</v>
      </c>
      <c r="H395" s="378">
        <v>193482</v>
      </c>
      <c r="I395" s="378">
        <v>89140</v>
      </c>
      <c r="J395" s="378"/>
      <c r="K395" s="378"/>
      <c r="L395" s="378"/>
      <c r="M395" s="378">
        <v>650</v>
      </c>
      <c r="N395" s="378">
        <v>1041857</v>
      </c>
      <c r="O395" s="378"/>
      <c r="P395" s="378"/>
      <c r="Q395" s="378">
        <v>950</v>
      </c>
      <c r="R395" s="378">
        <v>853647</v>
      </c>
      <c r="S395" s="378">
        <v>63</v>
      </c>
      <c r="T395" s="378">
        <v>102749</v>
      </c>
      <c r="U395" s="378"/>
      <c r="V395" s="378"/>
      <c r="W395" s="378"/>
      <c r="X395" s="378"/>
      <c r="Y395" s="378"/>
      <c r="Z395" s="378"/>
      <c r="AA395" s="378"/>
      <c r="AB395" s="378"/>
      <c r="AC395" s="379"/>
      <c r="AD395" s="378"/>
      <c r="AE395" s="378"/>
      <c r="AF395" s="416"/>
    </row>
    <row r="396" spans="1:32" s="421" customFormat="1" ht="15.75">
      <c r="A396" s="654" t="s">
        <v>89</v>
      </c>
      <c r="B396" s="654"/>
      <c r="C396" s="292">
        <v>3106885</v>
      </c>
      <c r="D396" s="292">
        <v>534882</v>
      </c>
      <c r="E396" s="292">
        <v>93230</v>
      </c>
      <c r="F396" s="292"/>
      <c r="G396" s="292">
        <v>159030</v>
      </c>
      <c r="H396" s="292">
        <v>193482</v>
      </c>
      <c r="I396" s="292">
        <v>89140</v>
      </c>
      <c r="J396" s="292"/>
      <c r="K396" s="292"/>
      <c r="L396" s="292"/>
      <c r="M396" s="292">
        <v>1300</v>
      </c>
      <c r="N396" s="292">
        <v>1543367</v>
      </c>
      <c r="O396" s="292"/>
      <c r="P396" s="292"/>
      <c r="Q396" s="292">
        <v>1900</v>
      </c>
      <c r="R396" s="292">
        <v>925887</v>
      </c>
      <c r="S396" s="292">
        <v>63</v>
      </c>
      <c r="T396" s="292">
        <v>102749</v>
      </c>
      <c r="U396" s="292"/>
      <c r="V396" s="292"/>
      <c r="W396" s="292"/>
      <c r="X396" s="292"/>
      <c r="Y396" s="292"/>
      <c r="Z396" s="292"/>
      <c r="AA396" s="292"/>
      <c r="AB396" s="292"/>
      <c r="AC396" s="397"/>
      <c r="AD396" s="292"/>
      <c r="AE396" s="292"/>
      <c r="AF396" s="420"/>
    </row>
    <row r="397" spans="1:32" s="421" customFormat="1" ht="15.75">
      <c r="A397" s="655" t="s">
        <v>48</v>
      </c>
      <c r="B397" s="656"/>
      <c r="C397" s="423"/>
      <c r="D397" s="423"/>
      <c r="E397" s="423"/>
      <c r="F397" s="423"/>
      <c r="G397" s="423"/>
      <c r="H397" s="423"/>
      <c r="I397" s="423"/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A397" s="423"/>
      <c r="AB397" s="423"/>
      <c r="AC397" s="385"/>
      <c r="AD397" s="423"/>
      <c r="AE397" s="424"/>
      <c r="AF397" s="420"/>
    </row>
    <row r="398" spans="1:32" ht="15.75">
      <c r="A398" s="48" t="s">
        <v>788</v>
      </c>
      <c r="B398" s="425" t="s">
        <v>390</v>
      </c>
      <c r="C398" s="191">
        <v>1248604</v>
      </c>
      <c r="D398" s="194"/>
      <c r="E398" s="194"/>
      <c r="F398" s="194"/>
      <c r="G398" s="194"/>
      <c r="H398" s="194"/>
      <c r="I398" s="372"/>
      <c r="J398" s="194"/>
      <c r="K398" s="194"/>
      <c r="L398" s="194"/>
      <c r="M398" s="194">
        <v>630</v>
      </c>
      <c r="N398" s="372">
        <v>648190</v>
      </c>
      <c r="O398" s="194"/>
      <c r="P398" s="194"/>
      <c r="Q398" s="194">
        <v>574</v>
      </c>
      <c r="R398" s="372">
        <v>600414</v>
      </c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387"/>
      <c r="AD398" s="194"/>
      <c r="AE398" s="194"/>
      <c r="AF398" s="416"/>
    </row>
    <row r="399" spans="1:32" ht="15.75">
      <c r="A399" s="48" t="s">
        <v>789</v>
      </c>
      <c r="B399" s="426" t="s">
        <v>391</v>
      </c>
      <c r="C399" s="191">
        <v>1397743</v>
      </c>
      <c r="D399" s="191"/>
      <c r="E399" s="191"/>
      <c r="F399" s="191"/>
      <c r="G399" s="191"/>
      <c r="H399" s="191"/>
      <c r="I399" s="191"/>
      <c r="J399" s="191"/>
      <c r="K399" s="191"/>
      <c r="L399" s="191"/>
      <c r="M399" s="191">
        <v>558</v>
      </c>
      <c r="N399" s="292">
        <v>572042</v>
      </c>
      <c r="O399" s="191"/>
      <c r="P399" s="191"/>
      <c r="Q399" s="191">
        <v>770</v>
      </c>
      <c r="R399" s="292">
        <v>825701</v>
      </c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389"/>
      <c r="AD399" s="191"/>
      <c r="AE399" s="191"/>
      <c r="AF399" s="416"/>
    </row>
    <row r="400" spans="1:32" ht="15.75">
      <c r="A400" s="48" t="s">
        <v>790</v>
      </c>
      <c r="B400" s="426" t="s">
        <v>392</v>
      </c>
      <c r="C400" s="191">
        <v>1747894</v>
      </c>
      <c r="D400" s="191"/>
      <c r="E400" s="191"/>
      <c r="F400" s="191"/>
      <c r="G400" s="191"/>
      <c r="H400" s="191"/>
      <c r="I400" s="191"/>
      <c r="J400" s="191"/>
      <c r="K400" s="191"/>
      <c r="L400" s="191"/>
      <c r="M400" s="191">
        <v>916</v>
      </c>
      <c r="N400" s="292">
        <v>912598</v>
      </c>
      <c r="O400" s="191"/>
      <c r="P400" s="191"/>
      <c r="Q400" s="191">
        <v>779</v>
      </c>
      <c r="R400" s="292">
        <v>835296</v>
      </c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389"/>
      <c r="AD400" s="191"/>
      <c r="AE400" s="191"/>
      <c r="AF400" s="416"/>
    </row>
    <row r="401" spans="1:32" ht="15.75">
      <c r="A401" s="48" t="s">
        <v>791</v>
      </c>
      <c r="B401" s="426" t="s">
        <v>393</v>
      </c>
      <c r="C401" s="191">
        <v>491324</v>
      </c>
      <c r="D401" s="191"/>
      <c r="E401" s="191"/>
      <c r="F401" s="191"/>
      <c r="G401" s="191"/>
      <c r="H401" s="191"/>
      <c r="I401" s="191"/>
      <c r="J401" s="191"/>
      <c r="K401" s="191"/>
      <c r="L401" s="191"/>
      <c r="M401" s="191">
        <v>426</v>
      </c>
      <c r="N401" s="292">
        <v>491324</v>
      </c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389"/>
      <c r="AD401" s="191"/>
      <c r="AE401" s="191"/>
      <c r="AF401" s="416"/>
    </row>
    <row r="402" spans="1:32" ht="15.75">
      <c r="A402" s="48" t="s">
        <v>792</v>
      </c>
      <c r="B402" s="426" t="s">
        <v>394</v>
      </c>
      <c r="C402" s="191">
        <v>55582</v>
      </c>
      <c r="D402" s="191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>
        <v>186.47</v>
      </c>
      <c r="P402" s="191">
        <v>55582</v>
      </c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389"/>
      <c r="AD402" s="191"/>
      <c r="AE402" s="191"/>
      <c r="AF402" s="416"/>
    </row>
    <row r="403" spans="1:32" ht="15.75">
      <c r="A403" s="48" t="s">
        <v>793</v>
      </c>
      <c r="B403" s="426" t="s">
        <v>395</v>
      </c>
      <c r="C403" s="191">
        <v>1085775</v>
      </c>
      <c r="D403" s="191"/>
      <c r="E403" s="191"/>
      <c r="F403" s="191"/>
      <c r="G403" s="191"/>
      <c r="H403" s="191"/>
      <c r="I403" s="191"/>
      <c r="J403" s="191"/>
      <c r="K403" s="191"/>
      <c r="L403" s="191"/>
      <c r="M403" s="191">
        <v>775.3</v>
      </c>
      <c r="N403" s="191">
        <v>585280</v>
      </c>
      <c r="O403" s="191"/>
      <c r="P403" s="191"/>
      <c r="Q403" s="191">
        <v>828</v>
      </c>
      <c r="R403" s="191">
        <v>500495</v>
      </c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389"/>
      <c r="AD403" s="191"/>
      <c r="AE403" s="191"/>
      <c r="AF403" s="416"/>
    </row>
    <row r="404" spans="1:32" ht="15.75">
      <c r="A404" s="48" t="s">
        <v>794</v>
      </c>
      <c r="B404" s="426" t="s">
        <v>396</v>
      </c>
      <c r="C404" s="191">
        <v>511828</v>
      </c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>
        <v>757.33</v>
      </c>
      <c r="R404" s="191">
        <v>511828</v>
      </c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389"/>
      <c r="AD404" s="191"/>
      <c r="AE404" s="191"/>
      <c r="AF404" s="416"/>
    </row>
    <row r="405" spans="1:32" ht="15.75">
      <c r="A405" s="48" t="s">
        <v>795</v>
      </c>
      <c r="B405" s="426" t="s">
        <v>397</v>
      </c>
      <c r="C405" s="191">
        <v>566433</v>
      </c>
      <c r="D405" s="191"/>
      <c r="E405" s="191"/>
      <c r="F405" s="191"/>
      <c r="G405" s="191"/>
      <c r="H405" s="191"/>
      <c r="I405" s="191"/>
      <c r="J405" s="191"/>
      <c r="K405" s="191"/>
      <c r="L405" s="191"/>
      <c r="M405" s="191">
        <v>686.4</v>
      </c>
      <c r="N405" s="292">
        <v>566433</v>
      </c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389"/>
      <c r="AD405" s="191"/>
      <c r="AE405" s="191"/>
      <c r="AF405" s="416"/>
    </row>
    <row r="406" spans="1:32" ht="15.75">
      <c r="A406" s="48" t="s">
        <v>796</v>
      </c>
      <c r="B406" s="426" t="s">
        <v>398</v>
      </c>
      <c r="C406" s="191">
        <v>591408</v>
      </c>
      <c r="D406" s="191"/>
      <c r="E406" s="191"/>
      <c r="F406" s="191"/>
      <c r="G406" s="191"/>
      <c r="H406" s="191"/>
      <c r="I406" s="191"/>
      <c r="J406" s="191"/>
      <c r="K406" s="191"/>
      <c r="L406" s="191"/>
      <c r="M406" s="191">
        <v>699.2</v>
      </c>
      <c r="N406" s="292">
        <v>591408</v>
      </c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  <c r="AC406" s="389"/>
      <c r="AD406" s="191"/>
      <c r="AE406" s="191"/>
      <c r="AF406" s="416"/>
    </row>
    <row r="407" spans="1:32" ht="15.75">
      <c r="A407" s="48" t="s">
        <v>797</v>
      </c>
      <c r="B407" s="427" t="s">
        <v>990</v>
      </c>
      <c r="C407" s="191">
        <v>357266</v>
      </c>
      <c r="D407" s="378"/>
      <c r="E407" s="378"/>
      <c r="F407" s="378"/>
      <c r="G407" s="378"/>
      <c r="H407" s="378"/>
      <c r="I407" s="378"/>
      <c r="J407" s="378"/>
      <c r="K407" s="378"/>
      <c r="L407" s="378"/>
      <c r="M407" s="378"/>
      <c r="N407" s="378"/>
      <c r="O407" s="378"/>
      <c r="P407" s="378"/>
      <c r="Q407" s="378">
        <v>464.8</v>
      </c>
      <c r="R407" s="461">
        <v>357266</v>
      </c>
      <c r="S407" s="378"/>
      <c r="T407" s="378"/>
      <c r="U407" s="378"/>
      <c r="V407" s="378"/>
      <c r="W407" s="378"/>
      <c r="X407" s="378"/>
      <c r="Y407" s="378"/>
      <c r="Z407" s="378"/>
      <c r="AA407" s="378"/>
      <c r="AB407" s="378"/>
      <c r="AC407" s="379"/>
      <c r="AD407" s="378"/>
      <c r="AE407" s="378"/>
      <c r="AF407" s="416"/>
    </row>
    <row r="408" spans="1:32" ht="15.75">
      <c r="A408" s="48" t="s">
        <v>798</v>
      </c>
      <c r="B408" s="394" t="s">
        <v>1019</v>
      </c>
      <c r="C408" s="191">
        <v>686230</v>
      </c>
      <c r="D408" s="378">
        <v>686230</v>
      </c>
      <c r="E408" s="378"/>
      <c r="F408" s="378"/>
      <c r="G408" s="378"/>
      <c r="H408" s="389">
        <v>686230</v>
      </c>
      <c r="I408" s="378"/>
      <c r="J408" s="378"/>
      <c r="K408" s="378"/>
      <c r="L408" s="378"/>
      <c r="M408" s="378"/>
      <c r="N408" s="378"/>
      <c r="O408" s="378"/>
      <c r="P408" s="378"/>
      <c r="Q408" s="378"/>
      <c r="R408" s="461"/>
      <c r="S408" s="378"/>
      <c r="T408" s="378"/>
      <c r="U408" s="378"/>
      <c r="V408" s="378"/>
      <c r="W408" s="378"/>
      <c r="X408" s="378"/>
      <c r="Y408" s="378"/>
      <c r="Z408" s="378"/>
      <c r="AA408" s="378"/>
      <c r="AB408" s="378"/>
      <c r="AC408" s="379"/>
      <c r="AD408" s="378"/>
      <c r="AE408" s="378"/>
      <c r="AF408" s="416"/>
    </row>
    <row r="409" spans="1:32" s="421" customFormat="1" ht="15.75">
      <c r="A409" s="654" t="s">
        <v>90</v>
      </c>
      <c r="B409" s="654"/>
      <c r="C409" s="292">
        <v>8740087</v>
      </c>
      <c r="D409" s="292">
        <v>686230</v>
      </c>
      <c r="E409" s="292"/>
      <c r="F409" s="292"/>
      <c r="G409" s="292"/>
      <c r="H409" s="292">
        <v>686230</v>
      </c>
      <c r="I409" s="292"/>
      <c r="J409" s="292"/>
      <c r="K409" s="292"/>
      <c r="L409" s="292"/>
      <c r="M409" s="292">
        <v>4690.900000000001</v>
      </c>
      <c r="N409" s="292">
        <v>4367275</v>
      </c>
      <c r="O409" s="292">
        <v>186.47</v>
      </c>
      <c r="P409" s="292">
        <v>55582</v>
      </c>
      <c r="Q409" s="292">
        <v>4173.13</v>
      </c>
      <c r="R409" s="292">
        <v>3631000</v>
      </c>
      <c r="S409" s="292"/>
      <c r="T409" s="292"/>
      <c r="U409" s="292"/>
      <c r="V409" s="292"/>
      <c r="W409" s="292"/>
      <c r="X409" s="292"/>
      <c r="Y409" s="292"/>
      <c r="Z409" s="292"/>
      <c r="AA409" s="292"/>
      <c r="AB409" s="292"/>
      <c r="AC409" s="397"/>
      <c r="AD409" s="292"/>
      <c r="AE409" s="292"/>
      <c r="AF409" s="420"/>
    </row>
    <row r="410" spans="1:32" s="421" customFormat="1" ht="15.75">
      <c r="A410" s="655" t="s">
        <v>49</v>
      </c>
      <c r="B410" s="656"/>
      <c r="C410" s="423"/>
      <c r="D410" s="423"/>
      <c r="E410" s="423"/>
      <c r="F410" s="423"/>
      <c r="G410" s="423"/>
      <c r="H410" s="423"/>
      <c r="I410" s="423"/>
      <c r="J410" s="423"/>
      <c r="K410" s="423"/>
      <c r="L410" s="423"/>
      <c r="M410" s="423"/>
      <c r="N410" s="423"/>
      <c r="O410" s="423"/>
      <c r="P410" s="423"/>
      <c r="Q410" s="423"/>
      <c r="R410" s="423"/>
      <c r="S410" s="423"/>
      <c r="T410" s="423"/>
      <c r="U410" s="423"/>
      <c r="V410" s="423"/>
      <c r="W410" s="423"/>
      <c r="X410" s="423"/>
      <c r="Y410" s="423"/>
      <c r="Z410" s="423"/>
      <c r="AA410" s="423"/>
      <c r="AB410" s="423"/>
      <c r="AC410" s="385"/>
      <c r="AD410" s="423"/>
      <c r="AE410" s="424"/>
      <c r="AF410" s="420"/>
    </row>
    <row r="411" spans="1:32" ht="15.75">
      <c r="A411" s="48" t="s">
        <v>799</v>
      </c>
      <c r="B411" s="430" t="s">
        <v>399</v>
      </c>
      <c r="C411" s="191">
        <v>501950</v>
      </c>
      <c r="D411" s="194"/>
      <c r="E411" s="194"/>
      <c r="F411" s="194"/>
      <c r="G411" s="194"/>
      <c r="H411" s="194"/>
      <c r="I411" s="194"/>
      <c r="J411" s="194"/>
      <c r="K411" s="194"/>
      <c r="L411" s="194"/>
      <c r="M411" s="194">
        <v>477.3</v>
      </c>
      <c r="N411" s="194">
        <v>501950</v>
      </c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387"/>
      <c r="AD411" s="194"/>
      <c r="AE411" s="194"/>
      <c r="AF411" s="416"/>
    </row>
    <row r="412" spans="1:32" ht="15.75">
      <c r="A412" s="48" t="s">
        <v>800</v>
      </c>
      <c r="B412" s="436" t="s">
        <v>400</v>
      </c>
      <c r="C412" s="191">
        <v>501950</v>
      </c>
      <c r="D412" s="378"/>
      <c r="E412" s="378"/>
      <c r="F412" s="378"/>
      <c r="G412" s="378"/>
      <c r="H412" s="378"/>
      <c r="I412" s="378"/>
      <c r="J412" s="378"/>
      <c r="K412" s="378"/>
      <c r="L412" s="378"/>
      <c r="M412" s="378">
        <v>477.3</v>
      </c>
      <c r="N412" s="378">
        <v>501950</v>
      </c>
      <c r="O412" s="378"/>
      <c r="P412" s="378"/>
      <c r="Q412" s="378"/>
      <c r="R412" s="378"/>
      <c r="S412" s="378"/>
      <c r="T412" s="378"/>
      <c r="U412" s="378"/>
      <c r="V412" s="378"/>
      <c r="W412" s="378"/>
      <c r="X412" s="378"/>
      <c r="Y412" s="378"/>
      <c r="Z412" s="378"/>
      <c r="AA412" s="378"/>
      <c r="AB412" s="378"/>
      <c r="AC412" s="379"/>
      <c r="AD412" s="378"/>
      <c r="AE412" s="378"/>
      <c r="AF412" s="416"/>
    </row>
    <row r="413" spans="1:32" s="421" customFormat="1" ht="15.75">
      <c r="A413" s="654" t="s">
        <v>91</v>
      </c>
      <c r="B413" s="654"/>
      <c r="C413" s="292">
        <v>1003900</v>
      </c>
      <c r="D413" s="292"/>
      <c r="E413" s="292"/>
      <c r="F413" s="292"/>
      <c r="G413" s="292"/>
      <c r="H413" s="292"/>
      <c r="I413" s="292"/>
      <c r="J413" s="292"/>
      <c r="K413" s="292"/>
      <c r="L413" s="292"/>
      <c r="M413" s="292">
        <v>954.6</v>
      </c>
      <c r="N413" s="292">
        <v>1003900</v>
      </c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  <c r="AA413" s="292"/>
      <c r="AB413" s="292"/>
      <c r="AC413" s="397"/>
      <c r="AD413" s="292"/>
      <c r="AE413" s="292"/>
      <c r="AF413" s="420"/>
    </row>
    <row r="414" spans="1:32" s="421" customFormat="1" ht="15.75">
      <c r="A414" s="655" t="s">
        <v>50</v>
      </c>
      <c r="B414" s="656"/>
      <c r="C414" s="423"/>
      <c r="D414" s="423"/>
      <c r="E414" s="423"/>
      <c r="F414" s="423"/>
      <c r="G414" s="423"/>
      <c r="H414" s="423"/>
      <c r="I414" s="423"/>
      <c r="J414" s="423"/>
      <c r="K414" s="423"/>
      <c r="L414" s="423"/>
      <c r="M414" s="423"/>
      <c r="N414" s="423"/>
      <c r="O414" s="423"/>
      <c r="P414" s="423"/>
      <c r="Q414" s="423"/>
      <c r="R414" s="423"/>
      <c r="S414" s="423"/>
      <c r="T414" s="423"/>
      <c r="U414" s="423"/>
      <c r="V414" s="423"/>
      <c r="W414" s="423"/>
      <c r="X414" s="423"/>
      <c r="Y414" s="423"/>
      <c r="Z414" s="423"/>
      <c r="AA414" s="423"/>
      <c r="AB414" s="423"/>
      <c r="AC414" s="385"/>
      <c r="AD414" s="423"/>
      <c r="AE414" s="424"/>
      <c r="AF414" s="420"/>
    </row>
    <row r="415" spans="1:32" ht="15.75">
      <c r="A415" s="48" t="s">
        <v>801</v>
      </c>
      <c r="B415" s="462" t="s">
        <v>401</v>
      </c>
      <c r="C415" s="191">
        <v>871754</v>
      </c>
      <c r="D415" s="191">
        <v>161259</v>
      </c>
      <c r="E415" s="191"/>
      <c r="F415" s="191"/>
      <c r="G415" s="191"/>
      <c r="H415" s="191">
        <v>80630</v>
      </c>
      <c r="I415" s="191">
        <v>80629</v>
      </c>
      <c r="J415" s="191"/>
      <c r="K415" s="191"/>
      <c r="L415" s="191"/>
      <c r="M415" s="191"/>
      <c r="N415" s="191"/>
      <c r="O415" s="191"/>
      <c r="P415" s="191"/>
      <c r="Q415" s="191">
        <v>653.8</v>
      </c>
      <c r="R415" s="191">
        <v>690393</v>
      </c>
      <c r="S415" s="191">
        <v>160</v>
      </c>
      <c r="T415" s="191">
        <v>20102</v>
      </c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1"/>
      <c r="AE415" s="191"/>
      <c r="AF415" s="416"/>
    </row>
    <row r="416" spans="1:32" s="421" customFormat="1" ht="15.75">
      <c r="A416" s="654" t="s">
        <v>92</v>
      </c>
      <c r="B416" s="654"/>
      <c r="C416" s="292">
        <v>871754</v>
      </c>
      <c r="D416" s="292">
        <v>161259</v>
      </c>
      <c r="E416" s="292">
        <v>0</v>
      </c>
      <c r="F416" s="292">
        <v>0</v>
      </c>
      <c r="G416" s="292">
        <v>0</v>
      </c>
      <c r="H416" s="292">
        <v>80630</v>
      </c>
      <c r="I416" s="292">
        <v>80629</v>
      </c>
      <c r="J416" s="292">
        <v>0</v>
      </c>
      <c r="K416" s="292">
        <v>0</v>
      </c>
      <c r="L416" s="292">
        <v>0</v>
      </c>
      <c r="M416" s="292">
        <v>0</v>
      </c>
      <c r="N416" s="292">
        <v>0</v>
      </c>
      <c r="O416" s="292">
        <v>0</v>
      </c>
      <c r="P416" s="292">
        <v>0</v>
      </c>
      <c r="Q416" s="292">
        <v>653.8</v>
      </c>
      <c r="R416" s="292">
        <v>690393</v>
      </c>
      <c r="S416" s="292">
        <v>160</v>
      </c>
      <c r="T416" s="292">
        <v>20102</v>
      </c>
      <c r="U416" s="292"/>
      <c r="V416" s="292"/>
      <c r="W416" s="292"/>
      <c r="X416" s="292"/>
      <c r="Y416" s="292"/>
      <c r="Z416" s="292"/>
      <c r="AA416" s="292"/>
      <c r="AB416" s="292"/>
      <c r="AC416" s="397"/>
      <c r="AD416" s="292"/>
      <c r="AE416" s="292"/>
      <c r="AF416" s="420"/>
    </row>
    <row r="417" spans="1:32" s="421" customFormat="1" ht="15.75">
      <c r="A417" s="655" t="s">
        <v>51</v>
      </c>
      <c r="B417" s="656"/>
      <c r="C417" s="423"/>
      <c r="D417" s="423"/>
      <c r="E417" s="423"/>
      <c r="F417" s="423"/>
      <c r="G417" s="423"/>
      <c r="H417" s="423"/>
      <c r="I417" s="423"/>
      <c r="J417" s="423"/>
      <c r="K417" s="423"/>
      <c r="L417" s="423"/>
      <c r="M417" s="423"/>
      <c r="N417" s="423"/>
      <c r="O417" s="423"/>
      <c r="P417" s="423"/>
      <c r="Q417" s="423"/>
      <c r="R417" s="423"/>
      <c r="S417" s="423"/>
      <c r="T417" s="423"/>
      <c r="U417" s="423"/>
      <c r="V417" s="423"/>
      <c r="W417" s="423"/>
      <c r="X417" s="423"/>
      <c r="Y417" s="423"/>
      <c r="Z417" s="423"/>
      <c r="AA417" s="423"/>
      <c r="AB417" s="423"/>
      <c r="AC417" s="385"/>
      <c r="AD417" s="423"/>
      <c r="AE417" s="424"/>
      <c r="AF417" s="420"/>
    </row>
    <row r="418" spans="1:32" ht="15.75">
      <c r="A418" s="48" t="s">
        <v>802</v>
      </c>
      <c r="B418" s="430" t="s">
        <v>402</v>
      </c>
      <c r="C418" s="191">
        <v>706713</v>
      </c>
      <c r="D418" s="378">
        <v>623895</v>
      </c>
      <c r="E418" s="194">
        <v>86090</v>
      </c>
      <c r="F418" s="194"/>
      <c r="G418" s="194">
        <v>152056</v>
      </c>
      <c r="H418" s="194">
        <v>385749</v>
      </c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>
        <v>72</v>
      </c>
      <c r="T418" s="194">
        <v>82818</v>
      </c>
      <c r="U418" s="194"/>
      <c r="V418" s="194"/>
      <c r="W418" s="194"/>
      <c r="X418" s="194"/>
      <c r="Y418" s="194"/>
      <c r="Z418" s="194"/>
      <c r="AA418" s="194"/>
      <c r="AB418" s="194"/>
      <c r="AC418" s="387"/>
      <c r="AD418" s="194"/>
      <c r="AE418" s="194"/>
      <c r="AF418" s="416"/>
    </row>
    <row r="419" spans="1:32" ht="15.75">
      <c r="A419" s="48" t="s">
        <v>803</v>
      </c>
      <c r="B419" s="415" t="s">
        <v>403</v>
      </c>
      <c r="C419" s="191">
        <v>1031399</v>
      </c>
      <c r="D419" s="378">
        <v>435702</v>
      </c>
      <c r="E419" s="191"/>
      <c r="F419" s="191"/>
      <c r="G419" s="191"/>
      <c r="H419" s="191">
        <v>364560</v>
      </c>
      <c r="I419" s="191">
        <v>71142</v>
      </c>
      <c r="J419" s="191"/>
      <c r="K419" s="191"/>
      <c r="L419" s="191"/>
      <c r="M419" s="191">
        <v>346</v>
      </c>
      <c r="N419" s="191">
        <v>536300</v>
      </c>
      <c r="O419" s="191"/>
      <c r="P419" s="191"/>
      <c r="Q419" s="191"/>
      <c r="R419" s="191"/>
      <c r="S419" s="191">
        <v>68</v>
      </c>
      <c r="T419" s="191">
        <v>59397</v>
      </c>
      <c r="U419" s="191"/>
      <c r="V419" s="191"/>
      <c r="W419" s="191"/>
      <c r="X419" s="191"/>
      <c r="Y419" s="191"/>
      <c r="Z419" s="191"/>
      <c r="AA419" s="191"/>
      <c r="AB419" s="191"/>
      <c r="AC419" s="389"/>
      <c r="AD419" s="191"/>
      <c r="AE419" s="191"/>
      <c r="AF419" s="416"/>
    </row>
    <row r="420" spans="1:32" ht="15.75">
      <c r="A420" s="48" t="s">
        <v>804</v>
      </c>
      <c r="B420" s="415" t="s">
        <v>404</v>
      </c>
      <c r="C420" s="191">
        <v>1197928</v>
      </c>
      <c r="D420" s="378">
        <v>463404</v>
      </c>
      <c r="E420" s="191">
        <v>75530</v>
      </c>
      <c r="F420" s="191"/>
      <c r="G420" s="191">
        <v>80631</v>
      </c>
      <c r="H420" s="191">
        <v>307243</v>
      </c>
      <c r="I420" s="191"/>
      <c r="J420" s="191"/>
      <c r="K420" s="191"/>
      <c r="L420" s="191"/>
      <c r="M420" s="191">
        <v>430</v>
      </c>
      <c r="N420" s="191">
        <v>666500</v>
      </c>
      <c r="O420" s="191"/>
      <c r="P420" s="191"/>
      <c r="Q420" s="191"/>
      <c r="R420" s="191"/>
      <c r="S420" s="191">
        <v>52</v>
      </c>
      <c r="T420" s="191">
        <v>68024</v>
      </c>
      <c r="U420" s="191"/>
      <c r="V420" s="191"/>
      <c r="W420" s="191"/>
      <c r="X420" s="191"/>
      <c r="Y420" s="191"/>
      <c r="Z420" s="191"/>
      <c r="AA420" s="191"/>
      <c r="AB420" s="191"/>
      <c r="AC420" s="389"/>
      <c r="AD420" s="191"/>
      <c r="AE420" s="191"/>
      <c r="AF420" s="416"/>
    </row>
    <row r="421" spans="1:32" ht="15.75">
      <c r="A421" s="48" t="s">
        <v>1045</v>
      </c>
      <c r="B421" s="436" t="s">
        <v>405</v>
      </c>
      <c r="C421" s="191">
        <v>1370840</v>
      </c>
      <c r="D421" s="378">
        <v>533840</v>
      </c>
      <c r="E421" s="378"/>
      <c r="F421" s="378"/>
      <c r="G421" s="378">
        <v>118440</v>
      </c>
      <c r="H421" s="378">
        <v>415400</v>
      </c>
      <c r="I421" s="378"/>
      <c r="J421" s="378"/>
      <c r="K421" s="378"/>
      <c r="L421" s="378"/>
      <c r="M421" s="378">
        <v>540</v>
      </c>
      <c r="N421" s="378">
        <v>837000</v>
      </c>
      <c r="O421" s="378"/>
      <c r="P421" s="378"/>
      <c r="Q421" s="378"/>
      <c r="R421" s="378"/>
      <c r="S421" s="378"/>
      <c r="T421" s="378"/>
      <c r="U421" s="378"/>
      <c r="V421" s="378"/>
      <c r="W421" s="378"/>
      <c r="X421" s="378"/>
      <c r="Y421" s="378"/>
      <c r="Z421" s="378"/>
      <c r="AA421" s="378"/>
      <c r="AB421" s="378"/>
      <c r="AC421" s="379"/>
      <c r="AD421" s="378"/>
      <c r="AE421" s="378"/>
      <c r="AF421" s="416"/>
    </row>
    <row r="422" spans="1:32" s="421" customFormat="1" ht="15.75">
      <c r="A422" s="654" t="s">
        <v>93</v>
      </c>
      <c r="B422" s="654"/>
      <c r="C422" s="292">
        <v>4306880</v>
      </c>
      <c r="D422" s="292">
        <v>2056841</v>
      </c>
      <c r="E422" s="292">
        <v>161620</v>
      </c>
      <c r="F422" s="292"/>
      <c r="G422" s="292">
        <v>351127</v>
      </c>
      <c r="H422" s="292">
        <v>1472952</v>
      </c>
      <c r="I422" s="292">
        <v>71142</v>
      </c>
      <c r="J422" s="292"/>
      <c r="K422" s="292"/>
      <c r="L422" s="292"/>
      <c r="M422" s="292">
        <v>1316</v>
      </c>
      <c r="N422" s="292">
        <v>2039800</v>
      </c>
      <c r="O422" s="292"/>
      <c r="P422" s="292"/>
      <c r="Q422" s="292"/>
      <c r="R422" s="292"/>
      <c r="S422" s="292">
        <v>192</v>
      </c>
      <c r="T422" s="292">
        <v>210239</v>
      </c>
      <c r="U422" s="292"/>
      <c r="V422" s="292"/>
      <c r="W422" s="292"/>
      <c r="X422" s="292"/>
      <c r="Y422" s="292"/>
      <c r="Z422" s="292"/>
      <c r="AA422" s="292"/>
      <c r="AB422" s="292"/>
      <c r="AC422" s="397"/>
      <c r="AD422" s="292"/>
      <c r="AE422" s="292"/>
      <c r="AF422" s="420"/>
    </row>
    <row r="423" spans="1:32" s="421" customFormat="1" ht="15.75">
      <c r="A423" s="453" t="s">
        <v>52</v>
      </c>
      <c r="B423" s="455"/>
      <c r="C423" s="423"/>
      <c r="D423" s="423"/>
      <c r="E423" s="423"/>
      <c r="F423" s="423"/>
      <c r="G423" s="423"/>
      <c r="H423" s="423"/>
      <c r="I423" s="423"/>
      <c r="J423" s="423"/>
      <c r="K423" s="455"/>
      <c r="L423" s="423"/>
      <c r="M423" s="423"/>
      <c r="N423" s="423"/>
      <c r="O423" s="423"/>
      <c r="P423" s="423"/>
      <c r="Q423" s="423"/>
      <c r="R423" s="423"/>
      <c r="S423" s="423"/>
      <c r="T423" s="423"/>
      <c r="U423" s="423"/>
      <c r="V423" s="423"/>
      <c r="W423" s="423"/>
      <c r="X423" s="423"/>
      <c r="Y423" s="423"/>
      <c r="Z423" s="423"/>
      <c r="AA423" s="423"/>
      <c r="AB423" s="423"/>
      <c r="AC423" s="385"/>
      <c r="AD423" s="423"/>
      <c r="AE423" s="424"/>
      <c r="AF423" s="420"/>
    </row>
    <row r="424" spans="1:32" ht="15.75">
      <c r="A424" s="48" t="s">
        <v>1046</v>
      </c>
      <c r="B424" s="430" t="s">
        <v>406</v>
      </c>
      <c r="C424" s="191">
        <v>1081159</v>
      </c>
      <c r="D424" s="194">
        <v>470467</v>
      </c>
      <c r="E424" s="194"/>
      <c r="F424" s="194"/>
      <c r="G424" s="194"/>
      <c r="H424" s="194">
        <v>470467</v>
      </c>
      <c r="I424" s="194"/>
      <c r="J424" s="194"/>
      <c r="K424" s="194"/>
      <c r="L424" s="194"/>
      <c r="M424" s="194">
        <v>827</v>
      </c>
      <c r="N424" s="194">
        <v>610692</v>
      </c>
      <c r="O424" s="194"/>
      <c r="P424" s="194"/>
      <c r="Q424" s="194"/>
      <c r="R424" s="194"/>
      <c r="S424" s="194"/>
      <c r="T424" s="194"/>
      <c r="U424" s="194"/>
      <c r="V424" s="194">
        <v>0</v>
      </c>
      <c r="W424" s="194"/>
      <c r="X424" s="194"/>
      <c r="Y424" s="194"/>
      <c r="Z424" s="194"/>
      <c r="AA424" s="194"/>
      <c r="AB424" s="194"/>
      <c r="AC424" s="387"/>
      <c r="AD424" s="194"/>
      <c r="AE424" s="194"/>
      <c r="AF424" s="416"/>
    </row>
    <row r="425" spans="1:32" ht="15.75">
      <c r="A425" s="48" t="s">
        <v>1047</v>
      </c>
      <c r="B425" s="436" t="s">
        <v>407</v>
      </c>
      <c r="C425" s="191">
        <v>812543</v>
      </c>
      <c r="D425" s="378">
        <v>812543</v>
      </c>
      <c r="E425" s="378"/>
      <c r="F425" s="378"/>
      <c r="G425" s="378"/>
      <c r="H425" s="378">
        <v>812543</v>
      </c>
      <c r="I425" s="378"/>
      <c r="J425" s="378"/>
      <c r="K425" s="378"/>
      <c r="L425" s="378"/>
      <c r="M425" s="378"/>
      <c r="N425" s="378"/>
      <c r="O425" s="378"/>
      <c r="P425" s="378"/>
      <c r="Q425" s="378"/>
      <c r="R425" s="378"/>
      <c r="S425" s="378"/>
      <c r="T425" s="378"/>
      <c r="U425" s="378"/>
      <c r="V425" s="378"/>
      <c r="W425" s="378"/>
      <c r="X425" s="378"/>
      <c r="Y425" s="378"/>
      <c r="Z425" s="378"/>
      <c r="AA425" s="378"/>
      <c r="AB425" s="378"/>
      <c r="AC425" s="379"/>
      <c r="AD425" s="378"/>
      <c r="AE425" s="378"/>
      <c r="AF425" s="416"/>
    </row>
    <row r="426" spans="1:32" s="421" customFormat="1" ht="15.75">
      <c r="A426" s="654" t="s">
        <v>94</v>
      </c>
      <c r="B426" s="654"/>
      <c r="C426" s="292">
        <v>1893702</v>
      </c>
      <c r="D426" s="292">
        <v>1283010</v>
      </c>
      <c r="E426" s="292"/>
      <c r="F426" s="292"/>
      <c r="G426" s="292"/>
      <c r="H426" s="292">
        <v>1283010</v>
      </c>
      <c r="I426" s="292"/>
      <c r="J426" s="292"/>
      <c r="K426" s="292"/>
      <c r="L426" s="292"/>
      <c r="M426" s="292">
        <v>827</v>
      </c>
      <c r="N426" s="292">
        <v>610692</v>
      </c>
      <c r="O426" s="292"/>
      <c r="P426" s="292"/>
      <c r="Q426" s="292"/>
      <c r="R426" s="292"/>
      <c r="S426" s="292"/>
      <c r="T426" s="292"/>
      <c r="U426" s="292"/>
      <c r="V426" s="292">
        <v>0</v>
      </c>
      <c r="W426" s="292"/>
      <c r="X426" s="292"/>
      <c r="Y426" s="292"/>
      <c r="Z426" s="292"/>
      <c r="AA426" s="292"/>
      <c r="AB426" s="292"/>
      <c r="AC426" s="397"/>
      <c r="AD426" s="292"/>
      <c r="AE426" s="292"/>
      <c r="AF426" s="420"/>
    </row>
    <row r="427" spans="1:32" s="421" customFormat="1" ht="15.75">
      <c r="A427" s="655" t="s">
        <v>53</v>
      </c>
      <c r="B427" s="656"/>
      <c r="C427" s="423"/>
      <c r="D427" s="423"/>
      <c r="E427" s="423"/>
      <c r="F427" s="423"/>
      <c r="G427" s="423"/>
      <c r="H427" s="423"/>
      <c r="I427" s="423"/>
      <c r="J427" s="423"/>
      <c r="K427" s="423"/>
      <c r="L427" s="423"/>
      <c r="M427" s="423"/>
      <c r="N427" s="423"/>
      <c r="O427" s="423"/>
      <c r="P427" s="423"/>
      <c r="Q427" s="423"/>
      <c r="R427" s="423"/>
      <c r="S427" s="423"/>
      <c r="T427" s="423"/>
      <c r="U427" s="423"/>
      <c r="V427" s="423"/>
      <c r="W427" s="423"/>
      <c r="X427" s="423"/>
      <c r="Y427" s="423"/>
      <c r="Z427" s="423"/>
      <c r="AA427" s="423"/>
      <c r="AB427" s="423"/>
      <c r="AC427" s="385"/>
      <c r="AD427" s="423"/>
      <c r="AE427" s="424"/>
      <c r="AF427" s="420"/>
    </row>
    <row r="428" spans="1:32" ht="15.75">
      <c r="A428" s="48" t="s">
        <v>1048</v>
      </c>
      <c r="B428" s="459" t="s">
        <v>408</v>
      </c>
      <c r="C428" s="191">
        <v>43991</v>
      </c>
      <c r="D428" s="194">
        <v>43560</v>
      </c>
      <c r="E428" s="194"/>
      <c r="F428" s="194"/>
      <c r="G428" s="378">
        <v>43560</v>
      </c>
      <c r="H428" s="194"/>
      <c r="I428" s="191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387">
        <v>431</v>
      </c>
      <c r="AD428" s="194">
        <v>431</v>
      </c>
      <c r="AE428" s="194"/>
      <c r="AF428" s="416"/>
    </row>
    <row r="429" spans="1:32" ht="15.75">
      <c r="A429" s="48" t="s">
        <v>805</v>
      </c>
      <c r="B429" s="463" t="s">
        <v>409</v>
      </c>
      <c r="C429" s="191">
        <v>585600</v>
      </c>
      <c r="D429" s="194"/>
      <c r="E429" s="191"/>
      <c r="F429" s="191"/>
      <c r="G429" s="191"/>
      <c r="H429" s="191"/>
      <c r="I429" s="191"/>
      <c r="J429" s="191"/>
      <c r="K429" s="191"/>
      <c r="L429" s="191"/>
      <c r="M429" s="191">
        <v>372</v>
      </c>
      <c r="N429" s="191">
        <v>585600</v>
      </c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  <c r="AA429" s="191"/>
      <c r="AB429" s="191"/>
      <c r="AC429" s="389"/>
      <c r="AD429" s="191"/>
      <c r="AE429" s="191"/>
      <c r="AF429" s="416"/>
    </row>
    <row r="430" spans="1:32" ht="15.75">
      <c r="A430" s="48" t="s">
        <v>806</v>
      </c>
      <c r="B430" s="463" t="s">
        <v>410</v>
      </c>
      <c r="C430" s="191">
        <v>60854</v>
      </c>
      <c r="D430" s="194">
        <v>60854</v>
      </c>
      <c r="E430" s="191"/>
      <c r="F430" s="191"/>
      <c r="G430" s="191">
        <v>60854</v>
      </c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389"/>
      <c r="AD430" s="191"/>
      <c r="AE430" s="191"/>
      <c r="AF430" s="416"/>
    </row>
    <row r="431" spans="1:32" ht="15.75">
      <c r="A431" s="48" t="s">
        <v>807</v>
      </c>
      <c r="B431" s="460" t="s">
        <v>411</v>
      </c>
      <c r="C431" s="191">
        <v>885936</v>
      </c>
      <c r="D431" s="194"/>
      <c r="E431" s="378"/>
      <c r="F431" s="378"/>
      <c r="G431" s="378"/>
      <c r="H431" s="378"/>
      <c r="I431" s="191"/>
      <c r="J431" s="378"/>
      <c r="K431" s="378"/>
      <c r="L431" s="378"/>
      <c r="M431" s="378">
        <v>605</v>
      </c>
      <c r="N431" s="378">
        <v>877250</v>
      </c>
      <c r="O431" s="378"/>
      <c r="P431" s="378"/>
      <c r="Q431" s="378"/>
      <c r="R431" s="378"/>
      <c r="S431" s="378"/>
      <c r="T431" s="378"/>
      <c r="U431" s="378"/>
      <c r="V431" s="378"/>
      <c r="W431" s="378"/>
      <c r="X431" s="378"/>
      <c r="Y431" s="378"/>
      <c r="Z431" s="378"/>
      <c r="AA431" s="378"/>
      <c r="AB431" s="378"/>
      <c r="AC431" s="379">
        <v>8686</v>
      </c>
      <c r="AD431" s="191">
        <v>8686</v>
      </c>
      <c r="AE431" s="378"/>
      <c r="AF431" s="416"/>
    </row>
    <row r="432" spans="1:32" s="421" customFormat="1" ht="15.75">
      <c r="A432" s="654" t="s">
        <v>95</v>
      </c>
      <c r="B432" s="654"/>
      <c r="C432" s="292">
        <v>1576381</v>
      </c>
      <c r="D432" s="292">
        <v>104414</v>
      </c>
      <c r="E432" s="292"/>
      <c r="F432" s="292"/>
      <c r="G432" s="292">
        <v>104414</v>
      </c>
      <c r="H432" s="292"/>
      <c r="I432" s="292"/>
      <c r="J432" s="292"/>
      <c r="K432" s="292"/>
      <c r="L432" s="292"/>
      <c r="M432" s="292">
        <v>977</v>
      </c>
      <c r="N432" s="292">
        <v>1462850</v>
      </c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  <c r="AA432" s="292"/>
      <c r="AB432" s="292"/>
      <c r="AC432" s="292">
        <v>9117</v>
      </c>
      <c r="AD432" s="292">
        <v>9117</v>
      </c>
      <c r="AE432" s="292"/>
      <c r="AF432" s="420"/>
    </row>
    <row r="433" spans="1:32" s="421" customFormat="1" ht="15.75">
      <c r="A433" s="453" t="s">
        <v>54</v>
      </c>
      <c r="B433" s="455"/>
      <c r="C433" s="423"/>
      <c r="D433" s="423"/>
      <c r="E433" s="423"/>
      <c r="F433" s="423"/>
      <c r="G433" s="423"/>
      <c r="H433" s="423"/>
      <c r="I433" s="423"/>
      <c r="J433" s="423"/>
      <c r="K433" s="455"/>
      <c r="L433" s="423"/>
      <c r="M433" s="423"/>
      <c r="N433" s="423"/>
      <c r="O433" s="423"/>
      <c r="P433" s="423"/>
      <c r="Q433" s="423"/>
      <c r="R433" s="423"/>
      <c r="S433" s="423"/>
      <c r="T433" s="423"/>
      <c r="U433" s="423"/>
      <c r="V433" s="423"/>
      <c r="W433" s="423"/>
      <c r="X433" s="423"/>
      <c r="Y433" s="423"/>
      <c r="Z433" s="423"/>
      <c r="AA433" s="423"/>
      <c r="AB433" s="423"/>
      <c r="AC433" s="385"/>
      <c r="AD433" s="423"/>
      <c r="AE433" s="424"/>
      <c r="AF433" s="420"/>
    </row>
    <row r="434" spans="1:32" ht="15.75">
      <c r="A434" s="48" t="s">
        <v>808</v>
      </c>
      <c r="B434" s="425" t="s">
        <v>412</v>
      </c>
      <c r="C434" s="191">
        <v>451755</v>
      </c>
      <c r="D434" s="194"/>
      <c r="E434" s="194"/>
      <c r="F434" s="194"/>
      <c r="G434" s="194"/>
      <c r="H434" s="194"/>
      <c r="I434" s="194"/>
      <c r="J434" s="194"/>
      <c r="K434" s="194"/>
      <c r="L434" s="194"/>
      <c r="M434" s="194">
        <v>444</v>
      </c>
      <c r="N434" s="194">
        <v>451755</v>
      </c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387"/>
      <c r="AD434" s="194"/>
      <c r="AE434" s="194"/>
      <c r="AF434" s="416"/>
    </row>
    <row r="435" spans="1:32" ht="15.75">
      <c r="A435" s="48" t="s">
        <v>809</v>
      </c>
      <c r="B435" s="426" t="s">
        <v>413</v>
      </c>
      <c r="C435" s="191">
        <v>577117</v>
      </c>
      <c r="D435" s="191"/>
      <c r="E435" s="191"/>
      <c r="F435" s="191"/>
      <c r="G435" s="191"/>
      <c r="H435" s="191"/>
      <c r="I435" s="191"/>
      <c r="J435" s="191"/>
      <c r="K435" s="191"/>
      <c r="L435" s="191"/>
      <c r="M435" s="191">
        <v>504.7</v>
      </c>
      <c r="N435" s="191">
        <v>577117</v>
      </c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389"/>
      <c r="AD435" s="191"/>
      <c r="AE435" s="191"/>
      <c r="AF435" s="416"/>
    </row>
    <row r="436" spans="1:32" ht="15.75">
      <c r="A436" s="48" t="s">
        <v>810</v>
      </c>
      <c r="B436" s="426" t="s">
        <v>414</v>
      </c>
      <c r="C436" s="191">
        <v>1020374</v>
      </c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>
        <v>984.4</v>
      </c>
      <c r="R436" s="191">
        <v>942584</v>
      </c>
      <c r="S436" s="191">
        <v>68.2</v>
      </c>
      <c r="T436" s="191">
        <v>77790</v>
      </c>
      <c r="U436" s="191"/>
      <c r="V436" s="191"/>
      <c r="W436" s="191"/>
      <c r="X436" s="191"/>
      <c r="Y436" s="191"/>
      <c r="Z436" s="191"/>
      <c r="AA436" s="191"/>
      <c r="AB436" s="191"/>
      <c r="AC436" s="389"/>
      <c r="AD436" s="191"/>
      <c r="AE436" s="191"/>
      <c r="AF436" s="416"/>
    </row>
    <row r="437" spans="1:32" ht="15.75">
      <c r="A437" s="48" t="s">
        <v>811</v>
      </c>
      <c r="B437" s="426" t="s">
        <v>415</v>
      </c>
      <c r="C437" s="191">
        <v>757681</v>
      </c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>
        <v>692</v>
      </c>
      <c r="R437" s="191">
        <v>757681</v>
      </c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389"/>
      <c r="AD437" s="191"/>
      <c r="AE437" s="191"/>
      <c r="AF437" s="416"/>
    </row>
    <row r="438" spans="1:32" ht="15.75">
      <c r="A438" s="48" t="s">
        <v>812</v>
      </c>
      <c r="B438" s="426" t="s">
        <v>416</v>
      </c>
      <c r="C438" s="191">
        <v>577959</v>
      </c>
      <c r="D438" s="191"/>
      <c r="E438" s="191"/>
      <c r="F438" s="191"/>
      <c r="G438" s="191"/>
      <c r="H438" s="191"/>
      <c r="I438" s="191"/>
      <c r="J438" s="191"/>
      <c r="K438" s="191"/>
      <c r="L438" s="191"/>
      <c r="M438" s="191">
        <v>608.7</v>
      </c>
      <c r="N438" s="191">
        <v>577959</v>
      </c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389"/>
      <c r="AD438" s="191"/>
      <c r="AE438" s="191"/>
      <c r="AF438" s="416"/>
    </row>
    <row r="439" spans="1:32" ht="15.75">
      <c r="A439" s="48" t="s">
        <v>813</v>
      </c>
      <c r="B439" s="426" t="s">
        <v>417</v>
      </c>
      <c r="C439" s="191">
        <v>795876</v>
      </c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>
        <v>752.8</v>
      </c>
      <c r="R439" s="191">
        <v>795876</v>
      </c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389"/>
      <c r="AD439" s="191"/>
      <c r="AE439" s="191"/>
      <c r="AF439" s="416"/>
    </row>
    <row r="440" spans="1:32" ht="15.75">
      <c r="A440" s="48" t="s">
        <v>814</v>
      </c>
      <c r="B440" s="427" t="s">
        <v>418</v>
      </c>
      <c r="C440" s="191">
        <v>771550</v>
      </c>
      <c r="D440" s="378">
        <v>771550</v>
      </c>
      <c r="E440" s="378">
        <v>175024</v>
      </c>
      <c r="F440" s="378"/>
      <c r="G440" s="378">
        <v>128058</v>
      </c>
      <c r="H440" s="378">
        <v>468468</v>
      </c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V440" s="378"/>
      <c r="W440" s="378"/>
      <c r="X440" s="378"/>
      <c r="Y440" s="378"/>
      <c r="Z440" s="378"/>
      <c r="AA440" s="378"/>
      <c r="AB440" s="378"/>
      <c r="AC440" s="379"/>
      <c r="AD440" s="378"/>
      <c r="AE440" s="378"/>
      <c r="AF440" s="416"/>
    </row>
    <row r="441" spans="1:32" s="421" customFormat="1" ht="15.75">
      <c r="A441" s="654" t="s">
        <v>55</v>
      </c>
      <c r="B441" s="654"/>
      <c r="C441" s="292">
        <v>4952312</v>
      </c>
      <c r="D441" s="292">
        <v>771550</v>
      </c>
      <c r="E441" s="292">
        <v>175024</v>
      </c>
      <c r="F441" s="292"/>
      <c r="G441" s="292">
        <v>128058</v>
      </c>
      <c r="H441" s="292">
        <v>468468</v>
      </c>
      <c r="I441" s="292"/>
      <c r="J441" s="292"/>
      <c r="K441" s="292"/>
      <c r="L441" s="292"/>
      <c r="M441" s="292">
        <v>1557.4</v>
      </c>
      <c r="N441" s="292">
        <v>1606831</v>
      </c>
      <c r="O441" s="292"/>
      <c r="P441" s="292"/>
      <c r="Q441" s="292">
        <v>2429.2</v>
      </c>
      <c r="R441" s="292">
        <v>2496141</v>
      </c>
      <c r="S441" s="292">
        <v>68.2</v>
      </c>
      <c r="T441" s="292">
        <v>77790</v>
      </c>
      <c r="U441" s="292"/>
      <c r="V441" s="292"/>
      <c r="W441" s="292"/>
      <c r="X441" s="292"/>
      <c r="Y441" s="292"/>
      <c r="Z441" s="292"/>
      <c r="AA441" s="292"/>
      <c r="AB441" s="292"/>
      <c r="AC441" s="397"/>
      <c r="AD441" s="292"/>
      <c r="AE441" s="292"/>
      <c r="AF441" s="420"/>
    </row>
    <row r="442" spans="1:32" s="421" customFormat="1" ht="15.75">
      <c r="A442" s="655" t="s">
        <v>56</v>
      </c>
      <c r="B442" s="656"/>
      <c r="C442" s="423"/>
      <c r="D442" s="423"/>
      <c r="E442" s="423"/>
      <c r="F442" s="423"/>
      <c r="G442" s="423"/>
      <c r="H442" s="423"/>
      <c r="I442" s="423"/>
      <c r="J442" s="423"/>
      <c r="K442" s="423"/>
      <c r="L442" s="423"/>
      <c r="M442" s="423"/>
      <c r="N442" s="423"/>
      <c r="O442" s="423"/>
      <c r="P442" s="423"/>
      <c r="Q442" s="423"/>
      <c r="R442" s="423"/>
      <c r="S442" s="423"/>
      <c r="T442" s="423"/>
      <c r="U442" s="423"/>
      <c r="V442" s="423"/>
      <c r="W442" s="423"/>
      <c r="X442" s="423"/>
      <c r="Y442" s="423"/>
      <c r="Z442" s="423"/>
      <c r="AA442" s="423"/>
      <c r="AB442" s="423"/>
      <c r="AC442" s="385"/>
      <c r="AD442" s="423"/>
      <c r="AE442" s="424"/>
      <c r="AF442" s="420"/>
    </row>
    <row r="443" spans="1:32" ht="15.75">
      <c r="A443" s="48" t="s">
        <v>815</v>
      </c>
      <c r="B443" s="430" t="s">
        <v>419</v>
      </c>
      <c r="C443" s="191">
        <v>825813</v>
      </c>
      <c r="D443" s="194"/>
      <c r="E443" s="194"/>
      <c r="F443" s="194"/>
      <c r="G443" s="194"/>
      <c r="H443" s="194"/>
      <c r="I443" s="194"/>
      <c r="J443" s="194"/>
      <c r="K443" s="194"/>
      <c r="L443" s="194"/>
      <c r="M443" s="194">
        <v>625</v>
      </c>
      <c r="N443" s="194">
        <v>825813</v>
      </c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387"/>
      <c r="AD443" s="194"/>
      <c r="AE443" s="194"/>
      <c r="AF443" s="416"/>
    </row>
    <row r="444" spans="1:32" ht="15.75">
      <c r="A444" s="48" t="s">
        <v>1049</v>
      </c>
      <c r="B444" s="415" t="s">
        <v>420</v>
      </c>
      <c r="C444" s="191">
        <v>683800</v>
      </c>
      <c r="D444" s="191"/>
      <c r="E444" s="191"/>
      <c r="F444" s="191"/>
      <c r="G444" s="191"/>
      <c r="H444" s="191"/>
      <c r="I444" s="191"/>
      <c r="J444" s="191"/>
      <c r="K444" s="191"/>
      <c r="L444" s="191"/>
      <c r="M444" s="191">
        <v>576.08</v>
      </c>
      <c r="N444" s="191">
        <v>683800</v>
      </c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389"/>
      <c r="AD444" s="191"/>
      <c r="AE444" s="191"/>
      <c r="AF444" s="416"/>
    </row>
    <row r="445" spans="1:32" ht="15.75">
      <c r="A445" s="48" t="s">
        <v>816</v>
      </c>
      <c r="B445" s="415" t="s">
        <v>421</v>
      </c>
      <c r="C445" s="191">
        <v>996480</v>
      </c>
      <c r="D445" s="191"/>
      <c r="E445" s="191"/>
      <c r="F445" s="191"/>
      <c r="G445" s="191"/>
      <c r="H445" s="191"/>
      <c r="I445" s="191"/>
      <c r="J445" s="191"/>
      <c r="K445" s="191"/>
      <c r="L445" s="191"/>
      <c r="M445" s="191">
        <v>738</v>
      </c>
      <c r="N445" s="191">
        <v>996480</v>
      </c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  <c r="AA445" s="191"/>
      <c r="AB445" s="191"/>
      <c r="AC445" s="389"/>
      <c r="AD445" s="191"/>
      <c r="AE445" s="191"/>
      <c r="AF445" s="416"/>
    </row>
    <row r="446" spans="1:32" ht="15.75">
      <c r="A446" s="48" t="s">
        <v>1050</v>
      </c>
      <c r="B446" s="415" t="s">
        <v>422</v>
      </c>
      <c r="C446" s="191">
        <v>650884</v>
      </c>
      <c r="D446" s="191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>
        <v>606.96</v>
      </c>
      <c r="R446" s="191">
        <v>650884</v>
      </c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  <c r="AC446" s="389"/>
      <c r="AD446" s="191"/>
      <c r="AE446" s="191"/>
      <c r="AF446" s="416"/>
    </row>
    <row r="447" spans="1:32" ht="15.75">
      <c r="A447" s="48" t="s">
        <v>817</v>
      </c>
      <c r="B447" s="436" t="s">
        <v>423</v>
      </c>
      <c r="C447" s="191">
        <v>349221</v>
      </c>
      <c r="D447" s="378"/>
      <c r="E447" s="378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>
        <v>346</v>
      </c>
      <c r="R447" s="373">
        <v>349221</v>
      </c>
      <c r="S447" s="378"/>
      <c r="T447" s="378"/>
      <c r="U447" s="378"/>
      <c r="V447" s="378"/>
      <c r="W447" s="378"/>
      <c r="X447" s="378"/>
      <c r="Y447" s="378"/>
      <c r="Z447" s="378"/>
      <c r="AA447" s="378"/>
      <c r="AB447" s="378"/>
      <c r="AC447" s="379"/>
      <c r="AD447" s="378"/>
      <c r="AE447" s="378"/>
      <c r="AF447" s="416"/>
    </row>
    <row r="448" spans="1:32" s="421" customFormat="1" ht="15.75">
      <c r="A448" s="654" t="s">
        <v>96</v>
      </c>
      <c r="B448" s="654"/>
      <c r="C448" s="292">
        <v>3506198</v>
      </c>
      <c r="D448" s="292"/>
      <c r="E448" s="292"/>
      <c r="F448" s="292"/>
      <c r="G448" s="292"/>
      <c r="H448" s="292"/>
      <c r="I448" s="292"/>
      <c r="J448" s="292"/>
      <c r="K448" s="292"/>
      <c r="L448" s="292"/>
      <c r="M448" s="292">
        <v>1939.08</v>
      </c>
      <c r="N448" s="292">
        <v>2506093</v>
      </c>
      <c r="O448" s="292"/>
      <c r="P448" s="292"/>
      <c r="Q448" s="292">
        <v>952.96</v>
      </c>
      <c r="R448" s="292">
        <v>1000105</v>
      </c>
      <c r="S448" s="292"/>
      <c r="T448" s="292"/>
      <c r="U448" s="292"/>
      <c r="V448" s="292"/>
      <c r="W448" s="292"/>
      <c r="X448" s="292"/>
      <c r="Y448" s="292"/>
      <c r="Z448" s="292"/>
      <c r="AA448" s="292"/>
      <c r="AB448" s="292"/>
      <c r="AC448" s="397"/>
      <c r="AD448" s="292"/>
      <c r="AE448" s="292"/>
      <c r="AF448" s="420"/>
    </row>
    <row r="449" spans="1:32" s="421" customFormat="1" ht="15.75">
      <c r="A449" s="655" t="s">
        <v>57</v>
      </c>
      <c r="B449" s="656"/>
      <c r="C449" s="423"/>
      <c r="D449" s="423"/>
      <c r="E449" s="423"/>
      <c r="F449" s="423"/>
      <c r="G449" s="423"/>
      <c r="H449" s="423"/>
      <c r="I449" s="423"/>
      <c r="J449" s="423"/>
      <c r="K449" s="423"/>
      <c r="L449" s="423"/>
      <c r="M449" s="423"/>
      <c r="N449" s="423"/>
      <c r="O449" s="423"/>
      <c r="P449" s="423"/>
      <c r="Q449" s="423"/>
      <c r="R449" s="423"/>
      <c r="S449" s="423"/>
      <c r="T449" s="423"/>
      <c r="U449" s="423"/>
      <c r="V449" s="423"/>
      <c r="W449" s="423"/>
      <c r="X449" s="423"/>
      <c r="Y449" s="423"/>
      <c r="Z449" s="423"/>
      <c r="AA449" s="423"/>
      <c r="AB449" s="423"/>
      <c r="AC449" s="385"/>
      <c r="AD449" s="423"/>
      <c r="AE449" s="424"/>
      <c r="AF449" s="420"/>
    </row>
    <row r="450" spans="1:32" s="421" customFormat="1" ht="15.75">
      <c r="A450" s="48" t="s">
        <v>818</v>
      </c>
      <c r="B450" s="415" t="s">
        <v>1000</v>
      </c>
      <c r="C450" s="194">
        <v>146827</v>
      </c>
      <c r="D450" s="378">
        <v>146827</v>
      </c>
      <c r="E450" s="378">
        <v>146827</v>
      </c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8"/>
      <c r="V450" s="378"/>
      <c r="W450" s="378"/>
      <c r="X450" s="378"/>
      <c r="Y450" s="378"/>
      <c r="Z450" s="378"/>
      <c r="AA450" s="378"/>
      <c r="AB450" s="378"/>
      <c r="AC450" s="378"/>
      <c r="AD450" s="378"/>
      <c r="AE450" s="378"/>
      <c r="AF450" s="420"/>
    </row>
    <row r="451" spans="1:32" s="421" customFormat="1" ht="15.75">
      <c r="A451" s="48" t="s">
        <v>819</v>
      </c>
      <c r="B451" s="415" t="s">
        <v>1001</v>
      </c>
      <c r="C451" s="194">
        <v>144811</v>
      </c>
      <c r="D451" s="378">
        <v>144811</v>
      </c>
      <c r="E451" s="378">
        <v>144811</v>
      </c>
      <c r="F451" s="378"/>
      <c r="G451" s="378"/>
      <c r="H451" s="378"/>
      <c r="I451" s="378"/>
      <c r="J451" s="378"/>
      <c r="K451" s="378"/>
      <c r="L451" s="378"/>
      <c r="M451" s="378"/>
      <c r="N451" s="378"/>
      <c r="O451" s="378"/>
      <c r="P451" s="378"/>
      <c r="Q451" s="378"/>
      <c r="R451" s="378"/>
      <c r="S451" s="378"/>
      <c r="T451" s="378"/>
      <c r="U451" s="378"/>
      <c r="V451" s="378"/>
      <c r="W451" s="378"/>
      <c r="X451" s="378"/>
      <c r="Y451" s="378"/>
      <c r="Z451" s="378"/>
      <c r="AA451" s="378"/>
      <c r="AB451" s="378"/>
      <c r="AC451" s="378"/>
      <c r="AD451" s="378"/>
      <c r="AE451" s="378"/>
      <c r="AF451" s="420"/>
    </row>
    <row r="452" spans="1:32" s="421" customFormat="1" ht="15.75">
      <c r="A452" s="48" t="s">
        <v>820</v>
      </c>
      <c r="B452" s="415" t="s">
        <v>1002</v>
      </c>
      <c r="C452" s="194">
        <v>291021</v>
      </c>
      <c r="D452" s="378">
        <v>291021</v>
      </c>
      <c r="E452" s="378">
        <v>291021</v>
      </c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378"/>
      <c r="Q452" s="378"/>
      <c r="R452" s="378"/>
      <c r="S452" s="378"/>
      <c r="T452" s="378"/>
      <c r="U452" s="378"/>
      <c r="V452" s="378"/>
      <c r="W452" s="378"/>
      <c r="X452" s="378"/>
      <c r="Y452" s="378"/>
      <c r="Z452" s="378"/>
      <c r="AA452" s="378"/>
      <c r="AB452" s="378"/>
      <c r="AC452" s="378"/>
      <c r="AD452" s="378"/>
      <c r="AE452" s="378"/>
      <c r="AF452" s="420"/>
    </row>
    <row r="453" spans="1:32" s="421" customFormat="1" ht="15.75">
      <c r="A453" s="48" t="s">
        <v>821</v>
      </c>
      <c r="B453" s="415" t="s">
        <v>1003</v>
      </c>
      <c r="C453" s="194">
        <v>263200</v>
      </c>
      <c r="D453" s="378">
        <v>263200</v>
      </c>
      <c r="E453" s="378">
        <v>263200</v>
      </c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420"/>
    </row>
    <row r="454" spans="1:32" s="421" customFormat="1" ht="15.75">
      <c r="A454" s="48" t="s">
        <v>822</v>
      </c>
      <c r="B454" s="415" t="s">
        <v>1004</v>
      </c>
      <c r="C454" s="194">
        <v>272501</v>
      </c>
      <c r="D454" s="378">
        <v>272501</v>
      </c>
      <c r="E454" s="378">
        <v>272501</v>
      </c>
      <c r="F454" s="378"/>
      <c r="G454" s="378"/>
      <c r="H454" s="378"/>
      <c r="I454" s="378"/>
      <c r="J454" s="378"/>
      <c r="K454" s="378"/>
      <c r="L454" s="378"/>
      <c r="M454" s="378"/>
      <c r="N454" s="378"/>
      <c r="O454" s="378"/>
      <c r="P454" s="378"/>
      <c r="Q454" s="378"/>
      <c r="R454" s="378"/>
      <c r="S454" s="378"/>
      <c r="T454" s="378"/>
      <c r="U454" s="378"/>
      <c r="V454" s="378"/>
      <c r="W454" s="378"/>
      <c r="X454" s="378"/>
      <c r="Y454" s="378"/>
      <c r="Z454" s="378"/>
      <c r="AA454" s="378"/>
      <c r="AB454" s="378"/>
      <c r="AC454" s="378"/>
      <c r="AD454" s="378"/>
      <c r="AE454" s="378"/>
      <c r="AF454" s="420"/>
    </row>
    <row r="455" spans="1:32" s="421" customFormat="1" ht="15.75">
      <c r="A455" s="48" t="s">
        <v>1051</v>
      </c>
      <c r="B455" s="415" t="s">
        <v>1005</v>
      </c>
      <c r="C455" s="194">
        <v>188440</v>
      </c>
      <c r="D455" s="378">
        <v>188440</v>
      </c>
      <c r="E455" s="378">
        <v>188440</v>
      </c>
      <c r="F455" s="378"/>
      <c r="G455" s="378"/>
      <c r="H455" s="378"/>
      <c r="I455" s="378"/>
      <c r="J455" s="378"/>
      <c r="K455" s="378"/>
      <c r="L455" s="378"/>
      <c r="M455" s="378"/>
      <c r="N455" s="378"/>
      <c r="O455" s="378"/>
      <c r="P455" s="378"/>
      <c r="Q455" s="378"/>
      <c r="R455" s="378"/>
      <c r="S455" s="378"/>
      <c r="T455" s="378"/>
      <c r="U455" s="378"/>
      <c r="V455" s="378"/>
      <c r="W455" s="378"/>
      <c r="X455" s="378"/>
      <c r="Y455" s="378"/>
      <c r="Z455" s="378"/>
      <c r="AA455" s="378"/>
      <c r="AB455" s="378"/>
      <c r="AC455" s="378"/>
      <c r="AD455" s="378"/>
      <c r="AE455" s="378"/>
      <c r="AF455" s="420"/>
    </row>
    <row r="456" spans="1:32" s="421" customFormat="1" ht="15.75">
      <c r="A456" s="48" t="s">
        <v>1052</v>
      </c>
      <c r="B456" s="415" t="s">
        <v>1006</v>
      </c>
      <c r="C456" s="194">
        <v>235937</v>
      </c>
      <c r="D456" s="378">
        <v>235937</v>
      </c>
      <c r="E456" s="378">
        <v>235937</v>
      </c>
      <c r="F456" s="378"/>
      <c r="G456" s="378"/>
      <c r="H456" s="378"/>
      <c r="I456" s="378"/>
      <c r="J456" s="378"/>
      <c r="K456" s="378"/>
      <c r="L456" s="378"/>
      <c r="M456" s="378"/>
      <c r="N456" s="378"/>
      <c r="O456" s="378"/>
      <c r="P456" s="378"/>
      <c r="Q456" s="378"/>
      <c r="R456" s="378"/>
      <c r="S456" s="378"/>
      <c r="T456" s="378"/>
      <c r="U456" s="378"/>
      <c r="V456" s="378"/>
      <c r="W456" s="378"/>
      <c r="X456" s="378"/>
      <c r="Y456" s="378"/>
      <c r="Z456" s="378"/>
      <c r="AA456" s="378"/>
      <c r="AB456" s="378"/>
      <c r="AC456" s="378"/>
      <c r="AD456" s="378"/>
      <c r="AE456" s="378"/>
      <c r="AF456" s="420"/>
    </row>
    <row r="457" spans="1:32" s="421" customFormat="1" ht="15.75">
      <c r="A457" s="48" t="s">
        <v>1053</v>
      </c>
      <c r="B457" s="415" t="s">
        <v>1007</v>
      </c>
      <c r="C457" s="194">
        <v>221296</v>
      </c>
      <c r="D457" s="378">
        <v>221296</v>
      </c>
      <c r="E457" s="378">
        <v>221296</v>
      </c>
      <c r="F457" s="378"/>
      <c r="G457" s="378"/>
      <c r="H457" s="378"/>
      <c r="I457" s="378"/>
      <c r="J457" s="378"/>
      <c r="K457" s="378"/>
      <c r="L457" s="378"/>
      <c r="M457" s="378"/>
      <c r="N457" s="378"/>
      <c r="O457" s="378"/>
      <c r="P457" s="378"/>
      <c r="Q457" s="378"/>
      <c r="R457" s="378"/>
      <c r="S457" s="378"/>
      <c r="T457" s="378"/>
      <c r="U457" s="378"/>
      <c r="V457" s="378"/>
      <c r="W457" s="378"/>
      <c r="X457" s="378"/>
      <c r="Y457" s="378"/>
      <c r="Z457" s="378"/>
      <c r="AA457" s="378"/>
      <c r="AB457" s="378"/>
      <c r="AC457" s="378"/>
      <c r="AD457" s="378"/>
      <c r="AE457" s="378"/>
      <c r="AF457" s="420"/>
    </row>
    <row r="458" spans="1:32" s="421" customFormat="1" ht="15.75">
      <c r="A458" s="48" t="s">
        <v>1054</v>
      </c>
      <c r="B458" s="415" t="s">
        <v>1008</v>
      </c>
      <c r="C458" s="194">
        <v>321200</v>
      </c>
      <c r="D458" s="378">
        <v>321200</v>
      </c>
      <c r="E458" s="378">
        <v>321200</v>
      </c>
      <c r="F458" s="378"/>
      <c r="G458" s="378"/>
      <c r="H458" s="378"/>
      <c r="I458" s="378"/>
      <c r="J458" s="378"/>
      <c r="K458" s="378"/>
      <c r="L458" s="378"/>
      <c r="M458" s="378"/>
      <c r="N458" s="378"/>
      <c r="O458" s="378"/>
      <c r="P458" s="378"/>
      <c r="Q458" s="378"/>
      <c r="R458" s="378"/>
      <c r="S458" s="378"/>
      <c r="T458" s="378"/>
      <c r="U458" s="378"/>
      <c r="V458" s="378"/>
      <c r="W458" s="378"/>
      <c r="X458" s="378"/>
      <c r="Y458" s="378"/>
      <c r="Z458" s="378"/>
      <c r="AA458" s="378"/>
      <c r="AB458" s="378"/>
      <c r="AC458" s="378"/>
      <c r="AD458" s="378"/>
      <c r="AE458" s="378"/>
      <c r="AF458" s="420"/>
    </row>
    <row r="459" spans="1:32" s="421" customFormat="1" ht="15.75">
      <c r="A459" s="48" t="s">
        <v>823</v>
      </c>
      <c r="B459" s="415" t="s">
        <v>1009</v>
      </c>
      <c r="C459" s="194">
        <v>323457</v>
      </c>
      <c r="D459" s="378">
        <v>323457</v>
      </c>
      <c r="E459" s="378">
        <v>323457</v>
      </c>
      <c r="F459" s="378"/>
      <c r="G459" s="378"/>
      <c r="H459" s="378"/>
      <c r="I459" s="378"/>
      <c r="J459" s="378"/>
      <c r="K459" s="378"/>
      <c r="L459" s="378"/>
      <c r="M459" s="378"/>
      <c r="N459" s="378"/>
      <c r="O459" s="378"/>
      <c r="P459" s="378"/>
      <c r="Q459" s="378"/>
      <c r="R459" s="378"/>
      <c r="S459" s="378"/>
      <c r="T459" s="378"/>
      <c r="U459" s="378"/>
      <c r="V459" s="378"/>
      <c r="W459" s="378"/>
      <c r="X459" s="378"/>
      <c r="Y459" s="378"/>
      <c r="Z459" s="378"/>
      <c r="AA459" s="378"/>
      <c r="AB459" s="378"/>
      <c r="AC459" s="378"/>
      <c r="AD459" s="378"/>
      <c r="AE459" s="378"/>
      <c r="AF459" s="420"/>
    </row>
    <row r="460" spans="1:32" s="421" customFormat="1" ht="15.75">
      <c r="A460" s="48" t="s">
        <v>824</v>
      </c>
      <c r="B460" s="415" t="s">
        <v>1010</v>
      </c>
      <c r="C460" s="194">
        <v>319693</v>
      </c>
      <c r="D460" s="191">
        <v>319693</v>
      </c>
      <c r="E460" s="378">
        <v>319693</v>
      </c>
      <c r="F460" s="378"/>
      <c r="G460" s="378"/>
      <c r="H460" s="378"/>
      <c r="I460" s="378"/>
      <c r="J460" s="378"/>
      <c r="K460" s="378"/>
      <c r="L460" s="378"/>
      <c r="M460" s="378"/>
      <c r="N460" s="378"/>
      <c r="O460" s="378"/>
      <c r="P460" s="378"/>
      <c r="Q460" s="378"/>
      <c r="R460" s="378"/>
      <c r="S460" s="378"/>
      <c r="T460" s="378"/>
      <c r="U460" s="378"/>
      <c r="V460" s="378"/>
      <c r="W460" s="378"/>
      <c r="X460" s="378"/>
      <c r="Y460" s="378"/>
      <c r="Z460" s="378"/>
      <c r="AA460" s="378"/>
      <c r="AB460" s="378"/>
      <c r="AC460" s="378"/>
      <c r="AD460" s="378"/>
      <c r="AE460" s="378"/>
      <c r="AF460" s="420"/>
    </row>
    <row r="461" spans="1:32" s="421" customFormat="1" ht="15.75">
      <c r="A461" s="48" t="s">
        <v>825</v>
      </c>
      <c r="B461" s="415" t="s">
        <v>1011</v>
      </c>
      <c r="C461" s="191">
        <v>214506</v>
      </c>
      <c r="D461" s="191">
        <v>214506</v>
      </c>
      <c r="E461" s="191">
        <v>214506</v>
      </c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420"/>
    </row>
    <row r="462" spans="1:32" ht="15.75">
      <c r="A462" s="48" t="s">
        <v>826</v>
      </c>
      <c r="B462" s="415" t="s">
        <v>467</v>
      </c>
      <c r="C462" s="191">
        <v>930000</v>
      </c>
      <c r="D462" s="191"/>
      <c r="E462" s="191"/>
      <c r="F462" s="191"/>
      <c r="G462" s="191"/>
      <c r="H462" s="191"/>
      <c r="I462" s="191"/>
      <c r="J462" s="191"/>
      <c r="K462" s="191"/>
      <c r="L462" s="191"/>
      <c r="M462" s="191">
        <v>345</v>
      </c>
      <c r="N462" s="191">
        <v>930000</v>
      </c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389"/>
      <c r="AD462" s="191"/>
      <c r="AE462" s="191"/>
      <c r="AF462" s="416"/>
    </row>
    <row r="463" spans="1:32" s="421" customFormat="1" ht="15.75">
      <c r="A463" s="654" t="s">
        <v>97</v>
      </c>
      <c r="B463" s="654"/>
      <c r="C463" s="292">
        <v>3872889</v>
      </c>
      <c r="D463" s="292">
        <v>2942889</v>
      </c>
      <c r="E463" s="292">
        <v>2942889</v>
      </c>
      <c r="F463" s="292"/>
      <c r="G463" s="292"/>
      <c r="H463" s="292"/>
      <c r="I463" s="292"/>
      <c r="J463" s="292"/>
      <c r="K463" s="292"/>
      <c r="L463" s="292"/>
      <c r="M463" s="292">
        <v>345</v>
      </c>
      <c r="N463" s="292">
        <v>930000</v>
      </c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  <c r="AA463" s="292"/>
      <c r="AB463" s="292"/>
      <c r="AC463" s="397"/>
      <c r="AD463" s="292"/>
      <c r="AE463" s="292"/>
      <c r="AF463" s="420"/>
    </row>
    <row r="464" spans="1:32" s="421" customFormat="1" ht="15.75">
      <c r="A464" s="655" t="s">
        <v>58</v>
      </c>
      <c r="B464" s="656"/>
      <c r="C464" s="423"/>
      <c r="D464" s="423"/>
      <c r="E464" s="423"/>
      <c r="F464" s="423"/>
      <c r="G464" s="423"/>
      <c r="H464" s="423"/>
      <c r="I464" s="423"/>
      <c r="J464" s="423"/>
      <c r="K464" s="423"/>
      <c r="L464" s="423"/>
      <c r="M464" s="423"/>
      <c r="N464" s="423"/>
      <c r="O464" s="423"/>
      <c r="P464" s="423"/>
      <c r="Q464" s="423"/>
      <c r="R464" s="423"/>
      <c r="S464" s="423"/>
      <c r="T464" s="423"/>
      <c r="U464" s="423"/>
      <c r="V464" s="423"/>
      <c r="W464" s="423"/>
      <c r="X464" s="423"/>
      <c r="Y464" s="423"/>
      <c r="Z464" s="423"/>
      <c r="AA464" s="423"/>
      <c r="AB464" s="423"/>
      <c r="AC464" s="385"/>
      <c r="AD464" s="423"/>
      <c r="AE464" s="424"/>
      <c r="AF464" s="420"/>
    </row>
    <row r="465" spans="1:32" ht="15.75">
      <c r="A465" s="48" t="s">
        <v>827</v>
      </c>
      <c r="B465" s="430" t="s">
        <v>424</v>
      </c>
      <c r="C465" s="191">
        <v>1102570</v>
      </c>
      <c r="D465" s="378">
        <v>236297</v>
      </c>
      <c r="E465" s="194">
        <v>236297</v>
      </c>
      <c r="F465" s="194"/>
      <c r="G465" s="194"/>
      <c r="H465" s="194"/>
      <c r="I465" s="194"/>
      <c r="J465" s="194"/>
      <c r="K465" s="194"/>
      <c r="L465" s="194"/>
      <c r="M465" s="194">
        <v>372</v>
      </c>
      <c r="N465" s="372">
        <v>866273</v>
      </c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387"/>
      <c r="AD465" s="194"/>
      <c r="AE465" s="194"/>
      <c r="AF465" s="416"/>
    </row>
    <row r="466" spans="1:32" ht="15.75">
      <c r="A466" s="48" t="s">
        <v>828</v>
      </c>
      <c r="B466" s="436" t="s">
        <v>425</v>
      </c>
      <c r="C466" s="191">
        <v>1401960</v>
      </c>
      <c r="D466" s="378">
        <v>409960</v>
      </c>
      <c r="E466" s="373">
        <v>409960</v>
      </c>
      <c r="F466" s="378"/>
      <c r="G466" s="378"/>
      <c r="H466" s="378"/>
      <c r="I466" s="378"/>
      <c r="J466" s="378"/>
      <c r="K466" s="378"/>
      <c r="L466" s="378"/>
      <c r="M466" s="378">
        <v>720</v>
      </c>
      <c r="N466" s="373">
        <v>992000</v>
      </c>
      <c r="O466" s="378"/>
      <c r="P466" s="378"/>
      <c r="Q466" s="378"/>
      <c r="R466" s="378"/>
      <c r="S466" s="378"/>
      <c r="T466" s="378"/>
      <c r="U466" s="378"/>
      <c r="V466" s="378"/>
      <c r="W466" s="378"/>
      <c r="X466" s="378"/>
      <c r="Y466" s="378"/>
      <c r="Z466" s="378"/>
      <c r="AA466" s="378"/>
      <c r="AB466" s="378"/>
      <c r="AC466" s="379"/>
      <c r="AD466" s="378"/>
      <c r="AE466" s="378"/>
      <c r="AF466" s="416"/>
    </row>
    <row r="467" spans="1:32" s="421" customFormat="1" ht="15.75">
      <c r="A467" s="654" t="s">
        <v>98</v>
      </c>
      <c r="B467" s="654"/>
      <c r="C467" s="292">
        <v>2504530</v>
      </c>
      <c r="D467" s="292">
        <v>646257</v>
      </c>
      <c r="E467" s="292">
        <v>646257</v>
      </c>
      <c r="F467" s="292"/>
      <c r="G467" s="292"/>
      <c r="H467" s="292"/>
      <c r="I467" s="292"/>
      <c r="J467" s="292"/>
      <c r="K467" s="292"/>
      <c r="L467" s="292"/>
      <c r="M467" s="292">
        <v>1092</v>
      </c>
      <c r="N467" s="292">
        <v>1858273</v>
      </c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  <c r="AA467" s="292"/>
      <c r="AB467" s="292"/>
      <c r="AC467" s="397"/>
      <c r="AD467" s="292"/>
      <c r="AE467" s="292"/>
      <c r="AF467" s="420"/>
    </row>
    <row r="468" spans="1:32" s="421" customFormat="1" ht="15.75">
      <c r="A468" s="655" t="s">
        <v>59</v>
      </c>
      <c r="B468" s="656"/>
      <c r="C468" s="423"/>
      <c r="D468" s="423"/>
      <c r="E468" s="423"/>
      <c r="F468" s="423"/>
      <c r="G468" s="423"/>
      <c r="H468" s="423"/>
      <c r="I468" s="423"/>
      <c r="J468" s="423"/>
      <c r="K468" s="423"/>
      <c r="L468" s="42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3"/>
      <c r="AB468" s="423"/>
      <c r="AC468" s="385"/>
      <c r="AD468" s="423"/>
      <c r="AE468" s="424"/>
      <c r="AF468" s="420"/>
    </row>
    <row r="469" spans="1:32" ht="15.75">
      <c r="A469" s="48" t="s">
        <v>829</v>
      </c>
      <c r="B469" s="459" t="s">
        <v>426</v>
      </c>
      <c r="C469" s="191">
        <v>37883</v>
      </c>
      <c r="D469" s="194">
        <v>37883</v>
      </c>
      <c r="E469" s="194">
        <v>37883</v>
      </c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387"/>
      <c r="AD469" s="194"/>
      <c r="AE469" s="194"/>
      <c r="AF469" s="416"/>
    </row>
    <row r="470" spans="1:32" ht="15.75">
      <c r="A470" s="48" t="s">
        <v>830</v>
      </c>
      <c r="B470" s="463" t="s">
        <v>427</v>
      </c>
      <c r="C470" s="191">
        <v>37883</v>
      </c>
      <c r="D470" s="191">
        <v>37883</v>
      </c>
      <c r="E470" s="191">
        <v>37883</v>
      </c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389"/>
      <c r="AD470" s="191"/>
      <c r="AE470" s="191"/>
      <c r="AF470" s="416"/>
    </row>
    <row r="471" spans="1:32" ht="15.75">
      <c r="A471" s="48" t="s">
        <v>831</v>
      </c>
      <c r="B471" s="463" t="s">
        <v>428</v>
      </c>
      <c r="C471" s="191">
        <v>37883</v>
      </c>
      <c r="D471" s="191">
        <v>37883</v>
      </c>
      <c r="E471" s="191">
        <v>37883</v>
      </c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389"/>
      <c r="AD471" s="191"/>
      <c r="AE471" s="191"/>
      <c r="AF471" s="416"/>
    </row>
    <row r="472" spans="1:32" ht="15.75">
      <c r="A472" s="48" t="s">
        <v>832</v>
      </c>
      <c r="B472" s="463" t="s">
        <v>429</v>
      </c>
      <c r="C472" s="191">
        <v>37883</v>
      </c>
      <c r="D472" s="191">
        <v>37883</v>
      </c>
      <c r="E472" s="191">
        <v>37883</v>
      </c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389"/>
      <c r="AD472" s="191"/>
      <c r="AE472" s="191"/>
      <c r="AF472" s="416"/>
    </row>
    <row r="473" spans="1:32" ht="15.75">
      <c r="A473" s="48" t="s">
        <v>833</v>
      </c>
      <c r="B473" s="463" t="s">
        <v>430</v>
      </c>
      <c r="C473" s="191">
        <v>799601</v>
      </c>
      <c r="D473" s="191">
        <v>799601</v>
      </c>
      <c r="E473" s="191">
        <v>52186</v>
      </c>
      <c r="F473" s="191"/>
      <c r="G473" s="191">
        <v>155884</v>
      </c>
      <c r="H473" s="191">
        <v>372000</v>
      </c>
      <c r="I473" s="191">
        <v>219531</v>
      </c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389"/>
      <c r="AD473" s="191"/>
      <c r="AE473" s="191"/>
      <c r="AF473" s="416"/>
    </row>
    <row r="474" spans="1:32" ht="15.75">
      <c r="A474" s="48" t="s">
        <v>834</v>
      </c>
      <c r="B474" s="463" t="s">
        <v>431</v>
      </c>
      <c r="C474" s="191">
        <v>37883</v>
      </c>
      <c r="D474" s="191">
        <v>37883</v>
      </c>
      <c r="E474" s="191">
        <v>37883</v>
      </c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389"/>
      <c r="AD474" s="191"/>
      <c r="AE474" s="191"/>
      <c r="AF474" s="416"/>
    </row>
    <row r="475" spans="1:32" ht="15.75">
      <c r="A475" s="48" t="s">
        <v>835</v>
      </c>
      <c r="B475" s="463" t="s">
        <v>432</v>
      </c>
      <c r="C475" s="191">
        <v>37883</v>
      </c>
      <c r="D475" s="191">
        <v>37883</v>
      </c>
      <c r="E475" s="191">
        <v>37883</v>
      </c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389"/>
      <c r="AD475" s="191"/>
      <c r="AE475" s="191"/>
      <c r="AF475" s="416"/>
    </row>
    <row r="476" spans="1:32" ht="15.75">
      <c r="A476" s="48" t="s">
        <v>836</v>
      </c>
      <c r="B476" s="463" t="s">
        <v>433</v>
      </c>
      <c r="C476" s="191">
        <v>52186</v>
      </c>
      <c r="D476" s="191">
        <v>52186</v>
      </c>
      <c r="E476" s="191">
        <v>52186</v>
      </c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389"/>
      <c r="AD476" s="191"/>
      <c r="AE476" s="191"/>
      <c r="AF476" s="416"/>
    </row>
    <row r="477" spans="1:32" ht="15.75">
      <c r="A477" s="48" t="s">
        <v>837</v>
      </c>
      <c r="B477" s="463" t="s">
        <v>434</v>
      </c>
      <c r="C477" s="191">
        <v>37883</v>
      </c>
      <c r="D477" s="191">
        <v>37883</v>
      </c>
      <c r="E477" s="191">
        <v>37883</v>
      </c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389"/>
      <c r="AD477" s="191"/>
      <c r="AE477" s="191"/>
      <c r="AF477" s="416"/>
    </row>
    <row r="478" spans="1:32" ht="15.75">
      <c r="A478" s="48" t="s">
        <v>838</v>
      </c>
      <c r="B478" s="460" t="s">
        <v>435</v>
      </c>
      <c r="C478" s="191">
        <v>52186</v>
      </c>
      <c r="D478" s="378">
        <v>52186</v>
      </c>
      <c r="E478" s="378">
        <v>52186</v>
      </c>
      <c r="F478" s="378"/>
      <c r="G478" s="378"/>
      <c r="H478" s="378"/>
      <c r="I478" s="378"/>
      <c r="J478" s="378"/>
      <c r="K478" s="378"/>
      <c r="L478" s="378"/>
      <c r="M478" s="378"/>
      <c r="N478" s="378"/>
      <c r="O478" s="378"/>
      <c r="P478" s="378"/>
      <c r="Q478" s="378"/>
      <c r="R478" s="378"/>
      <c r="S478" s="378"/>
      <c r="T478" s="378"/>
      <c r="U478" s="378"/>
      <c r="V478" s="378"/>
      <c r="W478" s="378"/>
      <c r="X478" s="378"/>
      <c r="Y478" s="378"/>
      <c r="Z478" s="378"/>
      <c r="AA478" s="378"/>
      <c r="AB478" s="378"/>
      <c r="AC478" s="379"/>
      <c r="AD478" s="378"/>
      <c r="AE478" s="378"/>
      <c r="AF478" s="416"/>
    </row>
    <row r="479" spans="1:32" s="421" customFormat="1" ht="15.75">
      <c r="A479" s="654" t="s">
        <v>99</v>
      </c>
      <c r="B479" s="654"/>
      <c r="C479" s="292">
        <v>1169154</v>
      </c>
      <c r="D479" s="292">
        <v>1169154</v>
      </c>
      <c r="E479" s="292">
        <v>421739</v>
      </c>
      <c r="F479" s="292"/>
      <c r="G479" s="292">
        <v>155884</v>
      </c>
      <c r="H479" s="292">
        <v>372000</v>
      </c>
      <c r="I479" s="292">
        <v>219531</v>
      </c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  <c r="AA479" s="292"/>
      <c r="AB479" s="292"/>
      <c r="AC479" s="397"/>
      <c r="AD479" s="292"/>
      <c r="AE479" s="292"/>
      <c r="AF479" s="420"/>
    </row>
    <row r="480" spans="1:32" s="421" customFormat="1" ht="15.75">
      <c r="A480" s="655" t="s">
        <v>60</v>
      </c>
      <c r="B480" s="656"/>
      <c r="C480" s="423"/>
      <c r="D480" s="423"/>
      <c r="E480" s="423"/>
      <c r="F480" s="423"/>
      <c r="G480" s="423"/>
      <c r="H480" s="423"/>
      <c r="I480" s="423"/>
      <c r="J480" s="423"/>
      <c r="K480" s="423"/>
      <c r="L480" s="423"/>
      <c r="M480" s="423"/>
      <c r="N480" s="423"/>
      <c r="O480" s="423"/>
      <c r="P480" s="423"/>
      <c r="Q480" s="423"/>
      <c r="R480" s="423"/>
      <c r="S480" s="423"/>
      <c r="T480" s="423"/>
      <c r="U480" s="423"/>
      <c r="V480" s="423"/>
      <c r="W480" s="423"/>
      <c r="X480" s="423"/>
      <c r="Y480" s="423"/>
      <c r="Z480" s="423"/>
      <c r="AA480" s="423"/>
      <c r="AB480" s="423"/>
      <c r="AC480" s="385"/>
      <c r="AD480" s="423"/>
      <c r="AE480" s="424"/>
      <c r="AF480" s="420"/>
    </row>
    <row r="481" spans="1:32" ht="15.75">
      <c r="A481" s="48" t="s">
        <v>839</v>
      </c>
      <c r="B481" s="430" t="s">
        <v>436</v>
      </c>
      <c r="C481" s="191">
        <v>604525.8</v>
      </c>
      <c r="D481" s="194"/>
      <c r="E481" s="194"/>
      <c r="F481" s="194"/>
      <c r="G481" s="194"/>
      <c r="H481" s="194"/>
      <c r="I481" s="194"/>
      <c r="J481" s="194"/>
      <c r="K481" s="194"/>
      <c r="L481" s="194"/>
      <c r="M481" s="194">
        <v>586</v>
      </c>
      <c r="N481" s="372">
        <v>604525.8</v>
      </c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387"/>
      <c r="AD481" s="194"/>
      <c r="AE481" s="194"/>
      <c r="AF481" s="416"/>
    </row>
    <row r="482" spans="1:32" ht="15.75">
      <c r="A482" s="48" t="s">
        <v>840</v>
      </c>
      <c r="B482" s="436" t="s">
        <v>437</v>
      </c>
      <c r="C482" s="191">
        <v>592146</v>
      </c>
      <c r="D482" s="378"/>
      <c r="E482" s="378"/>
      <c r="F482" s="378"/>
      <c r="G482" s="378"/>
      <c r="H482" s="378"/>
      <c r="I482" s="378"/>
      <c r="J482" s="378"/>
      <c r="K482" s="378"/>
      <c r="L482" s="378"/>
      <c r="M482" s="378">
        <v>574</v>
      </c>
      <c r="N482" s="373">
        <v>592146</v>
      </c>
      <c r="O482" s="378"/>
      <c r="P482" s="378"/>
      <c r="Q482" s="378"/>
      <c r="R482" s="378"/>
      <c r="S482" s="378"/>
      <c r="T482" s="378"/>
      <c r="U482" s="378"/>
      <c r="V482" s="378"/>
      <c r="W482" s="378"/>
      <c r="X482" s="378"/>
      <c r="Y482" s="378"/>
      <c r="Z482" s="378"/>
      <c r="AA482" s="378"/>
      <c r="AB482" s="378"/>
      <c r="AC482" s="379"/>
      <c r="AD482" s="378"/>
      <c r="AE482" s="378"/>
      <c r="AF482" s="416"/>
    </row>
    <row r="483" spans="1:32" s="421" customFormat="1" ht="15.75">
      <c r="A483" s="654" t="s">
        <v>100</v>
      </c>
      <c r="B483" s="654"/>
      <c r="C483" s="292">
        <v>1196671.8</v>
      </c>
      <c r="D483" s="292"/>
      <c r="E483" s="292"/>
      <c r="F483" s="292"/>
      <c r="G483" s="292"/>
      <c r="H483" s="292"/>
      <c r="I483" s="292"/>
      <c r="J483" s="292"/>
      <c r="K483" s="292"/>
      <c r="L483" s="292"/>
      <c r="M483" s="292">
        <v>1160</v>
      </c>
      <c r="N483" s="292">
        <v>1196671.8</v>
      </c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  <c r="AA483" s="292"/>
      <c r="AB483" s="292"/>
      <c r="AC483" s="397"/>
      <c r="AD483" s="292"/>
      <c r="AE483" s="292"/>
      <c r="AF483" s="420"/>
    </row>
    <row r="484" spans="1:32" s="421" customFormat="1" ht="15.75">
      <c r="A484" s="655" t="s">
        <v>61</v>
      </c>
      <c r="B484" s="656"/>
      <c r="C484" s="423"/>
      <c r="D484" s="423"/>
      <c r="E484" s="423"/>
      <c r="F484" s="423"/>
      <c r="G484" s="423"/>
      <c r="H484" s="423"/>
      <c r="I484" s="423"/>
      <c r="J484" s="423"/>
      <c r="K484" s="423"/>
      <c r="L484" s="423"/>
      <c r="M484" s="423"/>
      <c r="N484" s="423"/>
      <c r="O484" s="423"/>
      <c r="P484" s="423"/>
      <c r="Q484" s="423"/>
      <c r="R484" s="423"/>
      <c r="S484" s="423"/>
      <c r="T484" s="423"/>
      <c r="U484" s="423"/>
      <c r="V484" s="423"/>
      <c r="W484" s="423"/>
      <c r="X484" s="423"/>
      <c r="Y484" s="423"/>
      <c r="Z484" s="423"/>
      <c r="AA484" s="423"/>
      <c r="AB484" s="423"/>
      <c r="AC484" s="385"/>
      <c r="AD484" s="423"/>
      <c r="AE484" s="424"/>
      <c r="AF484" s="420"/>
    </row>
    <row r="485" spans="1:32" ht="15.75">
      <c r="A485" s="48" t="s">
        <v>841</v>
      </c>
      <c r="B485" s="464" t="s">
        <v>439</v>
      </c>
      <c r="C485" s="191">
        <v>434701</v>
      </c>
      <c r="D485" s="273">
        <v>434701</v>
      </c>
      <c r="E485" s="273"/>
      <c r="F485" s="273"/>
      <c r="G485" s="457">
        <v>51924</v>
      </c>
      <c r="H485" s="457">
        <v>363278</v>
      </c>
      <c r="I485" s="457">
        <v>19499</v>
      </c>
      <c r="J485" s="273"/>
      <c r="K485" s="273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  <c r="AA485" s="273"/>
      <c r="AB485" s="273"/>
      <c r="AC485" s="458"/>
      <c r="AD485" s="273"/>
      <c r="AE485" s="273"/>
      <c r="AF485" s="416"/>
    </row>
    <row r="486" spans="1:32" s="421" customFormat="1" ht="15.75">
      <c r="A486" s="654" t="s">
        <v>101</v>
      </c>
      <c r="B486" s="654"/>
      <c r="C486" s="292">
        <v>434701</v>
      </c>
      <c r="D486" s="292">
        <v>434701</v>
      </c>
      <c r="E486" s="292"/>
      <c r="F486" s="292"/>
      <c r="G486" s="292">
        <v>51924</v>
      </c>
      <c r="H486" s="292">
        <v>363278</v>
      </c>
      <c r="I486" s="292">
        <v>19499</v>
      </c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  <c r="AA486" s="292"/>
      <c r="AB486" s="292"/>
      <c r="AC486" s="397"/>
      <c r="AD486" s="292"/>
      <c r="AE486" s="292"/>
      <c r="AF486" s="420"/>
    </row>
    <row r="487" spans="1:32" s="421" customFormat="1" ht="15.75">
      <c r="A487" s="655" t="s">
        <v>62</v>
      </c>
      <c r="B487" s="656"/>
      <c r="C487" s="423"/>
      <c r="D487" s="423"/>
      <c r="E487" s="423"/>
      <c r="F487" s="423"/>
      <c r="G487" s="423"/>
      <c r="H487" s="423"/>
      <c r="I487" s="423"/>
      <c r="J487" s="423"/>
      <c r="K487" s="423"/>
      <c r="L487" s="423"/>
      <c r="M487" s="423"/>
      <c r="N487" s="423"/>
      <c r="O487" s="423"/>
      <c r="P487" s="423"/>
      <c r="Q487" s="423"/>
      <c r="R487" s="423"/>
      <c r="S487" s="423"/>
      <c r="T487" s="423"/>
      <c r="U487" s="423"/>
      <c r="V487" s="423"/>
      <c r="W487" s="423"/>
      <c r="X487" s="423"/>
      <c r="Y487" s="423"/>
      <c r="Z487" s="423"/>
      <c r="AA487" s="423"/>
      <c r="AB487" s="423"/>
      <c r="AC487" s="385"/>
      <c r="AD487" s="423"/>
      <c r="AE487" s="424"/>
      <c r="AF487" s="420"/>
    </row>
    <row r="488" spans="1:32" ht="15.75">
      <c r="A488" s="48" t="s">
        <v>842</v>
      </c>
      <c r="B488" s="462" t="s">
        <v>440</v>
      </c>
      <c r="C488" s="191">
        <v>1374491</v>
      </c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>
        <v>541</v>
      </c>
      <c r="R488" s="457">
        <v>1374491</v>
      </c>
      <c r="S488" s="273"/>
      <c r="T488" s="273"/>
      <c r="U488" s="273"/>
      <c r="V488" s="273"/>
      <c r="W488" s="273"/>
      <c r="X488" s="273"/>
      <c r="Y488" s="273"/>
      <c r="Z488" s="273"/>
      <c r="AA488" s="273"/>
      <c r="AB488" s="273"/>
      <c r="AC488" s="458"/>
      <c r="AD488" s="273"/>
      <c r="AE488" s="273"/>
      <c r="AF488" s="416"/>
    </row>
    <row r="489" spans="1:32" s="421" customFormat="1" ht="15.75">
      <c r="A489" s="654" t="s">
        <v>102</v>
      </c>
      <c r="B489" s="654"/>
      <c r="C489" s="292">
        <v>1374491</v>
      </c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>
        <v>541</v>
      </c>
      <c r="R489" s="292">
        <v>1374491</v>
      </c>
      <c r="S489" s="292"/>
      <c r="T489" s="292"/>
      <c r="U489" s="292"/>
      <c r="V489" s="292"/>
      <c r="W489" s="292"/>
      <c r="X489" s="292"/>
      <c r="Y489" s="292"/>
      <c r="Z489" s="292"/>
      <c r="AA489" s="292"/>
      <c r="AB489" s="292"/>
      <c r="AC489" s="397"/>
      <c r="AD489" s="292"/>
      <c r="AE489" s="292"/>
      <c r="AF489" s="420"/>
    </row>
    <row r="490" spans="1:32" s="421" customFormat="1" ht="15.75">
      <c r="A490" s="655" t="s">
        <v>63</v>
      </c>
      <c r="B490" s="656"/>
      <c r="C490" s="423"/>
      <c r="D490" s="423"/>
      <c r="E490" s="423"/>
      <c r="F490" s="423"/>
      <c r="G490" s="423"/>
      <c r="H490" s="423"/>
      <c r="I490" s="423"/>
      <c r="J490" s="423"/>
      <c r="K490" s="423"/>
      <c r="L490" s="423"/>
      <c r="M490" s="423"/>
      <c r="N490" s="423"/>
      <c r="O490" s="423"/>
      <c r="P490" s="423"/>
      <c r="Q490" s="423"/>
      <c r="R490" s="423"/>
      <c r="S490" s="423"/>
      <c r="T490" s="423"/>
      <c r="U490" s="423"/>
      <c r="V490" s="423"/>
      <c r="W490" s="423"/>
      <c r="X490" s="423"/>
      <c r="Y490" s="423"/>
      <c r="Z490" s="423"/>
      <c r="AA490" s="423"/>
      <c r="AB490" s="423"/>
      <c r="AC490" s="385"/>
      <c r="AD490" s="423"/>
      <c r="AE490" s="424"/>
      <c r="AF490" s="420"/>
    </row>
    <row r="491" spans="1:32" ht="15.75">
      <c r="A491" s="48" t="s">
        <v>843</v>
      </c>
      <c r="B491" s="459" t="s">
        <v>441</v>
      </c>
      <c r="C491" s="191">
        <v>663038</v>
      </c>
      <c r="D491" s="194"/>
      <c r="E491" s="194"/>
      <c r="F491" s="194"/>
      <c r="G491" s="194"/>
      <c r="H491" s="194"/>
      <c r="I491" s="194"/>
      <c r="J491" s="194"/>
      <c r="K491" s="194"/>
      <c r="L491" s="194"/>
      <c r="M491" s="194">
        <v>356</v>
      </c>
      <c r="N491" s="372">
        <v>663038</v>
      </c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387"/>
      <c r="AD491" s="194"/>
      <c r="AE491" s="194"/>
      <c r="AF491" s="416"/>
    </row>
    <row r="492" spans="1:32" ht="15.75">
      <c r="A492" s="48" t="s">
        <v>1055</v>
      </c>
      <c r="B492" s="463" t="s">
        <v>442</v>
      </c>
      <c r="C492" s="191">
        <v>642152</v>
      </c>
      <c r="D492" s="191"/>
      <c r="E492" s="191"/>
      <c r="F492" s="191"/>
      <c r="G492" s="191"/>
      <c r="H492" s="191"/>
      <c r="I492" s="191"/>
      <c r="J492" s="191"/>
      <c r="K492" s="191"/>
      <c r="L492" s="191"/>
      <c r="M492" s="191">
        <v>356</v>
      </c>
      <c r="N492" s="292">
        <v>642152</v>
      </c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  <c r="AC492" s="389"/>
      <c r="AD492" s="191"/>
      <c r="AE492" s="191"/>
      <c r="AF492" s="416"/>
    </row>
    <row r="493" spans="1:32" ht="15.75">
      <c r="A493" s="48" t="s">
        <v>844</v>
      </c>
      <c r="B493" s="463" t="s">
        <v>443</v>
      </c>
      <c r="C493" s="191">
        <v>629588</v>
      </c>
      <c r="D493" s="191"/>
      <c r="E493" s="191"/>
      <c r="F493" s="191"/>
      <c r="G493" s="191"/>
      <c r="H493" s="191"/>
      <c r="I493" s="191"/>
      <c r="J493" s="191"/>
      <c r="K493" s="191"/>
      <c r="L493" s="191"/>
      <c r="M493" s="191">
        <v>355</v>
      </c>
      <c r="N493" s="292">
        <v>629588</v>
      </c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  <c r="AA493" s="191"/>
      <c r="AB493" s="191"/>
      <c r="AC493" s="389"/>
      <c r="AD493" s="191"/>
      <c r="AE493" s="191"/>
      <c r="AF493" s="416"/>
    </row>
    <row r="494" spans="1:32" ht="15.75">
      <c r="A494" s="48" t="s">
        <v>845</v>
      </c>
      <c r="B494" s="463" t="s">
        <v>444</v>
      </c>
      <c r="C494" s="191">
        <v>1163227</v>
      </c>
      <c r="D494" s="191">
        <v>1163227</v>
      </c>
      <c r="E494" s="191"/>
      <c r="F494" s="191">
        <v>194099</v>
      </c>
      <c r="G494" s="191">
        <v>117447</v>
      </c>
      <c r="H494" s="191">
        <v>851681</v>
      </c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  <c r="AC494" s="389"/>
      <c r="AD494" s="191"/>
      <c r="AE494" s="191"/>
      <c r="AF494" s="416"/>
    </row>
    <row r="495" spans="1:32" ht="15.75">
      <c r="A495" s="48" t="s">
        <v>846</v>
      </c>
      <c r="B495" s="463" t="s">
        <v>445</v>
      </c>
      <c r="C495" s="191">
        <v>311546</v>
      </c>
      <c r="D495" s="191">
        <v>311546</v>
      </c>
      <c r="E495" s="191"/>
      <c r="F495" s="191">
        <v>194099</v>
      </c>
      <c r="G495" s="191">
        <v>117447</v>
      </c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  <c r="AA495" s="191"/>
      <c r="AB495" s="191"/>
      <c r="AC495" s="389"/>
      <c r="AD495" s="191"/>
      <c r="AE495" s="191"/>
      <c r="AF495" s="416"/>
    </row>
    <row r="496" spans="1:32" ht="15.75">
      <c r="A496" s="48" t="s">
        <v>847</v>
      </c>
      <c r="B496" s="463" t="s">
        <v>446</v>
      </c>
      <c r="C496" s="191">
        <v>1464173</v>
      </c>
      <c r="D496" s="191">
        <v>851681</v>
      </c>
      <c r="E496" s="191"/>
      <c r="F496" s="191"/>
      <c r="G496" s="191"/>
      <c r="H496" s="191">
        <v>851681</v>
      </c>
      <c r="I496" s="191"/>
      <c r="J496" s="191"/>
      <c r="K496" s="191"/>
      <c r="L496" s="191"/>
      <c r="M496" s="191">
        <v>355</v>
      </c>
      <c r="N496" s="292">
        <v>612492</v>
      </c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  <c r="AC496" s="389"/>
      <c r="AD496" s="191"/>
      <c r="AE496" s="191"/>
      <c r="AF496" s="416"/>
    </row>
    <row r="497" spans="1:32" ht="15.75">
      <c r="A497" s="48" t="s">
        <v>848</v>
      </c>
      <c r="B497" s="463" t="s">
        <v>447</v>
      </c>
      <c r="C497" s="191">
        <v>1503626</v>
      </c>
      <c r="D497" s="191">
        <v>851681</v>
      </c>
      <c r="E497" s="191"/>
      <c r="F497" s="191"/>
      <c r="G497" s="191"/>
      <c r="H497" s="191">
        <v>851681</v>
      </c>
      <c r="I497" s="191"/>
      <c r="J497" s="191"/>
      <c r="K497" s="191"/>
      <c r="L497" s="191"/>
      <c r="M497" s="191">
        <v>357</v>
      </c>
      <c r="N497" s="191">
        <v>651945</v>
      </c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  <c r="AA497" s="191"/>
      <c r="AB497" s="191"/>
      <c r="AC497" s="389"/>
      <c r="AD497" s="191"/>
      <c r="AE497" s="191"/>
      <c r="AF497" s="416"/>
    </row>
    <row r="498" spans="1:32" ht="15.75">
      <c r="A498" s="48" t="s">
        <v>849</v>
      </c>
      <c r="B498" s="463" t="s">
        <v>448</v>
      </c>
      <c r="C498" s="191">
        <v>968212</v>
      </c>
      <c r="D498" s="191">
        <v>968212</v>
      </c>
      <c r="E498" s="191"/>
      <c r="F498" s="191">
        <v>0</v>
      </c>
      <c r="G498" s="191">
        <v>117794</v>
      </c>
      <c r="H498" s="191">
        <v>850418</v>
      </c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  <c r="AC498" s="389"/>
      <c r="AD498" s="191"/>
      <c r="AE498" s="191"/>
      <c r="AF498" s="416"/>
    </row>
    <row r="499" spans="1:32" ht="15.75">
      <c r="A499" s="48" t="s">
        <v>850</v>
      </c>
      <c r="B499" s="463" t="s">
        <v>449</v>
      </c>
      <c r="C499" s="191">
        <v>1174190</v>
      </c>
      <c r="D499" s="191">
        <v>1174190</v>
      </c>
      <c r="E499" s="191"/>
      <c r="F499" s="191">
        <v>194652</v>
      </c>
      <c r="G499" s="191">
        <v>126037</v>
      </c>
      <c r="H499" s="191">
        <v>853501</v>
      </c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389"/>
      <c r="AD499" s="191"/>
      <c r="AE499" s="191"/>
      <c r="AF499" s="416"/>
    </row>
    <row r="500" spans="1:32" ht="15.75">
      <c r="A500" s="48" t="s">
        <v>851</v>
      </c>
      <c r="B500" s="463" t="s">
        <v>451</v>
      </c>
      <c r="C500" s="191">
        <v>2320873</v>
      </c>
      <c r="D500" s="191">
        <v>789980</v>
      </c>
      <c r="E500" s="191"/>
      <c r="F500" s="191">
        <v>436390</v>
      </c>
      <c r="G500" s="191">
        <v>353590</v>
      </c>
      <c r="H500" s="191"/>
      <c r="I500" s="191"/>
      <c r="J500" s="191"/>
      <c r="K500" s="191"/>
      <c r="L500" s="191"/>
      <c r="M500" s="191">
        <v>826</v>
      </c>
      <c r="N500" s="191">
        <v>1530893</v>
      </c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389"/>
      <c r="AD500" s="191"/>
      <c r="AE500" s="191"/>
      <c r="AF500" s="416"/>
    </row>
    <row r="501" spans="1:32" ht="15.75">
      <c r="A501" s="48" t="s">
        <v>852</v>
      </c>
      <c r="B501" s="463" t="s">
        <v>452</v>
      </c>
      <c r="C501" s="191">
        <v>1258041</v>
      </c>
      <c r="D501" s="191">
        <v>784700</v>
      </c>
      <c r="E501" s="191"/>
      <c r="F501" s="191">
        <v>433600</v>
      </c>
      <c r="G501" s="191">
        <v>351100</v>
      </c>
      <c r="H501" s="191"/>
      <c r="I501" s="191"/>
      <c r="J501" s="191"/>
      <c r="K501" s="191"/>
      <c r="L501" s="191"/>
      <c r="M501" s="191">
        <v>835</v>
      </c>
      <c r="N501" s="191">
        <v>473341</v>
      </c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389"/>
      <c r="AD501" s="191"/>
      <c r="AE501" s="191"/>
      <c r="AF501" s="416"/>
    </row>
    <row r="502" spans="1:32" ht="15.75">
      <c r="A502" s="48" t="s">
        <v>853</v>
      </c>
      <c r="B502" s="463" t="s">
        <v>453</v>
      </c>
      <c r="C502" s="191">
        <v>1450351</v>
      </c>
      <c r="D502" s="191">
        <v>903701</v>
      </c>
      <c r="E502" s="191"/>
      <c r="F502" s="191">
        <v>140140</v>
      </c>
      <c r="G502" s="191">
        <v>113560</v>
      </c>
      <c r="H502" s="191">
        <v>650001</v>
      </c>
      <c r="I502" s="191"/>
      <c r="J502" s="191"/>
      <c r="K502" s="191"/>
      <c r="L502" s="191"/>
      <c r="M502" s="191">
        <v>377</v>
      </c>
      <c r="N502" s="191">
        <v>546650</v>
      </c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389"/>
      <c r="AD502" s="191"/>
      <c r="AE502" s="191"/>
      <c r="AF502" s="416"/>
    </row>
    <row r="503" spans="1:32" ht="15.75">
      <c r="A503" s="48" t="s">
        <v>854</v>
      </c>
      <c r="B503" s="463" t="s">
        <v>454</v>
      </c>
      <c r="C503" s="191">
        <v>1447588</v>
      </c>
      <c r="D503" s="191"/>
      <c r="E503" s="191"/>
      <c r="F503" s="191"/>
      <c r="G503" s="191"/>
      <c r="H503" s="191"/>
      <c r="I503" s="191"/>
      <c r="J503" s="191"/>
      <c r="K503" s="191"/>
      <c r="L503" s="191"/>
      <c r="M503" s="191">
        <v>998</v>
      </c>
      <c r="N503" s="191">
        <v>1447588</v>
      </c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389"/>
      <c r="AD503" s="191"/>
      <c r="AE503" s="191"/>
      <c r="AF503" s="416"/>
    </row>
    <row r="504" spans="1:32" ht="15.75">
      <c r="A504" s="48" t="s">
        <v>855</v>
      </c>
      <c r="B504" s="460" t="s">
        <v>455</v>
      </c>
      <c r="C504" s="191">
        <v>1462843</v>
      </c>
      <c r="D504" s="378">
        <v>682743</v>
      </c>
      <c r="E504" s="378"/>
      <c r="F504" s="378"/>
      <c r="G504" s="378"/>
      <c r="H504" s="378">
        <v>682743</v>
      </c>
      <c r="I504" s="378"/>
      <c r="J504" s="378"/>
      <c r="K504" s="378"/>
      <c r="L504" s="378"/>
      <c r="M504" s="378">
        <v>538</v>
      </c>
      <c r="N504" s="378">
        <v>780100</v>
      </c>
      <c r="O504" s="378"/>
      <c r="P504" s="378"/>
      <c r="Q504" s="378"/>
      <c r="R504" s="378"/>
      <c r="S504" s="378"/>
      <c r="T504" s="378"/>
      <c r="U504" s="378"/>
      <c r="V504" s="378"/>
      <c r="W504" s="378"/>
      <c r="X504" s="378"/>
      <c r="Y504" s="378"/>
      <c r="Z504" s="378"/>
      <c r="AA504" s="378"/>
      <c r="AB504" s="378"/>
      <c r="AC504" s="379"/>
      <c r="AD504" s="378"/>
      <c r="AE504" s="378"/>
      <c r="AF504" s="416"/>
    </row>
    <row r="505" spans="1:32" s="421" customFormat="1" ht="15.75">
      <c r="A505" s="654" t="s">
        <v>103</v>
      </c>
      <c r="B505" s="654"/>
      <c r="C505" s="292">
        <v>16459448</v>
      </c>
      <c r="D505" s="292">
        <v>8481661</v>
      </c>
      <c r="E505" s="292"/>
      <c r="F505" s="292">
        <v>1592980</v>
      </c>
      <c r="G505" s="292">
        <v>1296975</v>
      </c>
      <c r="H505" s="292">
        <v>5591706</v>
      </c>
      <c r="I505" s="292"/>
      <c r="J505" s="292"/>
      <c r="K505" s="292"/>
      <c r="L505" s="292"/>
      <c r="M505" s="292">
        <v>5353</v>
      </c>
      <c r="N505" s="292">
        <v>7977787</v>
      </c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  <c r="AA505" s="292"/>
      <c r="AB505" s="292"/>
      <c r="AC505" s="292"/>
      <c r="AD505" s="292"/>
      <c r="AE505" s="292"/>
      <c r="AF505" s="420"/>
    </row>
    <row r="506" spans="1:32" s="421" customFormat="1" ht="15.75">
      <c r="A506" s="655" t="s">
        <v>64</v>
      </c>
      <c r="B506" s="656"/>
      <c r="C506" s="423"/>
      <c r="D506" s="423"/>
      <c r="E506" s="423"/>
      <c r="F506" s="423"/>
      <c r="G506" s="423"/>
      <c r="H506" s="423"/>
      <c r="I506" s="423"/>
      <c r="J506" s="423"/>
      <c r="K506" s="423"/>
      <c r="L506" s="423"/>
      <c r="M506" s="423"/>
      <c r="N506" s="423"/>
      <c r="O506" s="423"/>
      <c r="P506" s="423"/>
      <c r="Q506" s="423"/>
      <c r="R506" s="423"/>
      <c r="S506" s="423"/>
      <c r="T506" s="423"/>
      <c r="U506" s="423"/>
      <c r="V506" s="423"/>
      <c r="W506" s="423"/>
      <c r="X506" s="423"/>
      <c r="Y506" s="423"/>
      <c r="Z506" s="423"/>
      <c r="AA506" s="423"/>
      <c r="AB506" s="423"/>
      <c r="AC506" s="385"/>
      <c r="AD506" s="423"/>
      <c r="AE506" s="424"/>
      <c r="AF506" s="420"/>
    </row>
    <row r="507" spans="1:32" ht="15.75">
      <c r="A507" s="48" t="s">
        <v>856</v>
      </c>
      <c r="B507" s="430" t="s">
        <v>460</v>
      </c>
      <c r="C507" s="191">
        <v>1062537</v>
      </c>
      <c r="D507" s="194"/>
      <c r="E507" s="194"/>
      <c r="F507" s="194"/>
      <c r="G507" s="194"/>
      <c r="H507" s="194"/>
      <c r="I507" s="194"/>
      <c r="J507" s="194"/>
      <c r="K507" s="194"/>
      <c r="L507" s="194"/>
      <c r="M507" s="194">
        <v>741.6</v>
      </c>
      <c r="N507" s="194">
        <v>1062537</v>
      </c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387"/>
      <c r="AD507" s="194"/>
      <c r="AE507" s="194"/>
      <c r="AF507" s="416"/>
    </row>
    <row r="508" spans="1:32" ht="15.75">
      <c r="A508" s="48" t="s">
        <v>857</v>
      </c>
      <c r="B508" s="415" t="s">
        <v>456</v>
      </c>
      <c r="C508" s="191">
        <v>918815</v>
      </c>
      <c r="D508" s="191"/>
      <c r="E508" s="191"/>
      <c r="F508" s="191"/>
      <c r="G508" s="191"/>
      <c r="H508" s="191"/>
      <c r="I508" s="191"/>
      <c r="J508" s="191"/>
      <c r="K508" s="191"/>
      <c r="L508" s="191"/>
      <c r="M508" s="191">
        <v>653.6</v>
      </c>
      <c r="N508" s="191">
        <v>918815</v>
      </c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  <c r="AA508" s="191"/>
      <c r="AB508" s="191"/>
      <c r="AC508" s="389"/>
      <c r="AD508" s="191"/>
      <c r="AE508" s="191"/>
      <c r="AF508" s="416"/>
    </row>
    <row r="509" spans="1:32" ht="15.75">
      <c r="A509" s="48" t="s">
        <v>1056</v>
      </c>
      <c r="B509" s="415" t="s">
        <v>459</v>
      </c>
      <c r="C509" s="191">
        <v>935929</v>
      </c>
      <c r="D509" s="191"/>
      <c r="E509" s="191"/>
      <c r="F509" s="191"/>
      <c r="G509" s="191"/>
      <c r="H509" s="191"/>
      <c r="I509" s="191"/>
      <c r="J509" s="191"/>
      <c r="K509" s="191"/>
      <c r="L509" s="191"/>
      <c r="M509" s="191">
        <v>892</v>
      </c>
      <c r="N509" s="292">
        <v>935929</v>
      </c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  <c r="AA509" s="191"/>
      <c r="AB509" s="191"/>
      <c r="AC509" s="389"/>
      <c r="AD509" s="191"/>
      <c r="AE509" s="191"/>
      <c r="AF509" s="416"/>
    </row>
    <row r="510" spans="1:32" ht="15.75">
      <c r="A510" s="48" t="s">
        <v>858</v>
      </c>
      <c r="B510" s="415" t="s">
        <v>458</v>
      </c>
      <c r="C510" s="191">
        <v>874381</v>
      </c>
      <c r="D510" s="191"/>
      <c r="E510" s="191"/>
      <c r="F510" s="191"/>
      <c r="G510" s="191"/>
      <c r="H510" s="191"/>
      <c r="I510" s="191"/>
      <c r="J510" s="191"/>
      <c r="K510" s="191"/>
      <c r="L510" s="191"/>
      <c r="M510" s="191">
        <v>854.12</v>
      </c>
      <c r="N510" s="191">
        <v>874381</v>
      </c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389"/>
      <c r="AD510" s="191"/>
      <c r="AE510" s="191"/>
      <c r="AF510" s="416"/>
    </row>
    <row r="511" spans="1:32" ht="15.75">
      <c r="A511" s="48" t="s">
        <v>859</v>
      </c>
      <c r="B511" s="436" t="s">
        <v>457</v>
      </c>
      <c r="C511" s="191">
        <v>519375</v>
      </c>
      <c r="D511" s="378"/>
      <c r="E511" s="378"/>
      <c r="F511" s="378"/>
      <c r="G511" s="378"/>
      <c r="H511" s="378"/>
      <c r="I511" s="378"/>
      <c r="J511" s="378"/>
      <c r="K511" s="378"/>
      <c r="L511" s="378"/>
      <c r="M511" s="378">
        <v>306.15</v>
      </c>
      <c r="N511" s="373">
        <v>519375</v>
      </c>
      <c r="O511" s="378"/>
      <c r="P511" s="378"/>
      <c r="Q511" s="378"/>
      <c r="R511" s="378"/>
      <c r="S511" s="378"/>
      <c r="T511" s="378"/>
      <c r="U511" s="378"/>
      <c r="V511" s="378"/>
      <c r="W511" s="378"/>
      <c r="X511" s="378"/>
      <c r="Y511" s="378"/>
      <c r="Z511" s="378"/>
      <c r="AA511" s="378"/>
      <c r="AB511" s="378"/>
      <c r="AC511" s="379"/>
      <c r="AD511" s="378"/>
      <c r="AE511" s="378"/>
      <c r="AF511" s="416"/>
    </row>
    <row r="512" spans="1:32" s="421" customFormat="1" ht="15.75">
      <c r="A512" s="654" t="s">
        <v>104</v>
      </c>
      <c r="B512" s="654"/>
      <c r="C512" s="292">
        <v>4311037</v>
      </c>
      <c r="D512" s="292"/>
      <c r="E512" s="292"/>
      <c r="F512" s="292"/>
      <c r="G512" s="292"/>
      <c r="H512" s="292"/>
      <c r="I512" s="292"/>
      <c r="J512" s="292"/>
      <c r="K512" s="292"/>
      <c r="L512" s="292"/>
      <c r="M512" s="292">
        <v>3447.47</v>
      </c>
      <c r="N512" s="292">
        <v>4311037</v>
      </c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  <c r="AA512" s="292"/>
      <c r="AB512" s="292"/>
      <c r="AC512" s="397"/>
      <c r="AD512" s="292"/>
      <c r="AE512" s="292"/>
      <c r="AF512" s="420"/>
    </row>
    <row r="513" spans="1:32" s="421" customFormat="1" ht="15.75">
      <c r="A513" s="453" t="s">
        <v>65</v>
      </c>
      <c r="B513" s="455"/>
      <c r="C513" s="423"/>
      <c r="D513" s="423"/>
      <c r="E513" s="423"/>
      <c r="F513" s="423"/>
      <c r="G513" s="423"/>
      <c r="H513" s="423"/>
      <c r="I513" s="423"/>
      <c r="J513" s="423"/>
      <c r="K513" s="455"/>
      <c r="L513" s="423"/>
      <c r="M513" s="423"/>
      <c r="N513" s="423"/>
      <c r="O513" s="423"/>
      <c r="P513" s="423"/>
      <c r="Q513" s="423"/>
      <c r="R513" s="423"/>
      <c r="S513" s="423"/>
      <c r="T513" s="423"/>
      <c r="U513" s="423"/>
      <c r="V513" s="423"/>
      <c r="W513" s="423"/>
      <c r="X513" s="423"/>
      <c r="Y513" s="423"/>
      <c r="Z513" s="423"/>
      <c r="AA513" s="423"/>
      <c r="AB513" s="423"/>
      <c r="AC513" s="385"/>
      <c r="AD513" s="423"/>
      <c r="AE513" s="424"/>
      <c r="AF513" s="420"/>
    </row>
    <row r="514" spans="1:32" ht="15.75">
      <c r="A514" s="48" t="s">
        <v>860</v>
      </c>
      <c r="B514" s="465" t="s">
        <v>461</v>
      </c>
      <c r="C514" s="191">
        <v>308752</v>
      </c>
      <c r="D514" s="273"/>
      <c r="E514" s="273"/>
      <c r="F514" s="273"/>
      <c r="G514" s="273"/>
      <c r="H514" s="273"/>
      <c r="I514" s="273"/>
      <c r="J514" s="273"/>
      <c r="K514" s="273"/>
      <c r="L514" s="273"/>
      <c r="M514" s="273">
        <v>241</v>
      </c>
      <c r="N514" s="457">
        <v>308752</v>
      </c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  <c r="AA514" s="273"/>
      <c r="AB514" s="273"/>
      <c r="AC514" s="458"/>
      <c r="AD514" s="273"/>
      <c r="AE514" s="273"/>
      <c r="AF514" s="416"/>
    </row>
    <row r="515" spans="1:32" s="421" customFormat="1" ht="15.75">
      <c r="A515" s="654" t="s">
        <v>105</v>
      </c>
      <c r="B515" s="654"/>
      <c r="C515" s="292">
        <v>308752</v>
      </c>
      <c r="D515" s="292"/>
      <c r="E515" s="292"/>
      <c r="F515" s="292"/>
      <c r="G515" s="292"/>
      <c r="H515" s="292"/>
      <c r="I515" s="292"/>
      <c r="J515" s="292"/>
      <c r="K515" s="292"/>
      <c r="L515" s="292"/>
      <c r="M515" s="292">
        <v>241</v>
      </c>
      <c r="N515" s="292">
        <v>308752</v>
      </c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  <c r="AA515" s="292"/>
      <c r="AB515" s="292"/>
      <c r="AC515" s="397"/>
      <c r="AD515" s="292"/>
      <c r="AE515" s="292"/>
      <c r="AF515" s="420"/>
    </row>
    <row r="516" spans="1:32" ht="15.75">
      <c r="A516" s="658" t="s">
        <v>469</v>
      </c>
      <c r="B516" s="659"/>
      <c r="C516" s="384"/>
      <c r="D516" s="384"/>
      <c r="E516" s="466"/>
      <c r="F516" s="466"/>
      <c r="G516" s="467"/>
      <c r="H516" s="467"/>
      <c r="I516" s="468"/>
      <c r="J516" s="468"/>
      <c r="K516" s="468"/>
      <c r="L516" s="469"/>
      <c r="M516" s="468"/>
      <c r="N516" s="468"/>
      <c r="O516" s="468"/>
      <c r="P516" s="468"/>
      <c r="Q516" s="468"/>
      <c r="R516" s="468"/>
      <c r="S516" s="468"/>
      <c r="T516" s="466"/>
      <c r="U516" s="468"/>
      <c r="V516" s="468"/>
      <c r="W516" s="468"/>
      <c r="X516" s="468"/>
      <c r="Y516" s="468"/>
      <c r="Z516" s="468"/>
      <c r="AA516" s="468"/>
      <c r="AB516" s="468"/>
      <c r="AC516" s="385"/>
      <c r="AD516" s="468"/>
      <c r="AE516" s="470"/>
      <c r="AF516" s="416"/>
    </row>
    <row r="517" spans="1:32" ht="15.75">
      <c r="A517" s="48" t="s">
        <v>861</v>
      </c>
      <c r="B517" s="430" t="s">
        <v>503</v>
      </c>
      <c r="C517" s="191">
        <v>287686</v>
      </c>
      <c r="D517" s="194">
        <v>287686</v>
      </c>
      <c r="E517" s="471">
        <v>287686</v>
      </c>
      <c r="F517" s="472"/>
      <c r="G517" s="473"/>
      <c r="H517" s="473"/>
      <c r="I517" s="400"/>
      <c r="J517" s="400"/>
      <c r="K517" s="400"/>
      <c r="L517" s="474"/>
      <c r="M517" s="400"/>
      <c r="N517" s="400"/>
      <c r="O517" s="400"/>
      <c r="P517" s="400"/>
      <c r="Q517" s="400"/>
      <c r="R517" s="400"/>
      <c r="S517" s="400"/>
      <c r="T517" s="430"/>
      <c r="U517" s="400"/>
      <c r="V517" s="400"/>
      <c r="W517" s="400"/>
      <c r="X517" s="400"/>
      <c r="Y517" s="400"/>
      <c r="Z517" s="400"/>
      <c r="AA517" s="400"/>
      <c r="AB517" s="400"/>
      <c r="AC517" s="387"/>
      <c r="AD517" s="400"/>
      <c r="AE517" s="475"/>
      <c r="AF517" s="416"/>
    </row>
    <row r="518" spans="1:32" ht="15.75">
      <c r="A518" s="48" t="s">
        <v>862</v>
      </c>
      <c r="B518" s="415" t="s">
        <v>504</v>
      </c>
      <c r="C518" s="191">
        <v>287686</v>
      </c>
      <c r="D518" s="191">
        <v>287686</v>
      </c>
      <c r="E518" s="476">
        <v>287686</v>
      </c>
      <c r="F518" s="477"/>
      <c r="G518" s="361"/>
      <c r="H518" s="361"/>
      <c r="I518" s="358"/>
      <c r="J518" s="358"/>
      <c r="K518" s="358"/>
      <c r="L518" s="478"/>
      <c r="M518" s="358"/>
      <c r="N518" s="358"/>
      <c r="O518" s="358"/>
      <c r="P518" s="358"/>
      <c r="Q518" s="358"/>
      <c r="R518" s="358"/>
      <c r="S518" s="358"/>
      <c r="T518" s="415"/>
      <c r="U518" s="358"/>
      <c r="V518" s="358"/>
      <c r="W518" s="358"/>
      <c r="X518" s="358"/>
      <c r="Y518" s="358"/>
      <c r="Z518" s="358"/>
      <c r="AA518" s="358"/>
      <c r="AB518" s="358"/>
      <c r="AC518" s="389"/>
      <c r="AD518" s="358"/>
      <c r="AE518" s="394"/>
      <c r="AF518" s="416"/>
    </row>
    <row r="519" spans="1:32" ht="15.75">
      <c r="A519" s="48" t="s">
        <v>863</v>
      </c>
      <c r="B519" s="415" t="s">
        <v>505</v>
      </c>
      <c r="C519" s="191">
        <v>377326</v>
      </c>
      <c r="D519" s="191">
        <v>377326</v>
      </c>
      <c r="E519" s="476">
        <v>377326</v>
      </c>
      <c r="F519" s="477"/>
      <c r="G519" s="361"/>
      <c r="H519" s="361"/>
      <c r="I519" s="358"/>
      <c r="J519" s="358"/>
      <c r="K519" s="358"/>
      <c r="L519" s="478"/>
      <c r="M519" s="358"/>
      <c r="N519" s="358"/>
      <c r="O519" s="358"/>
      <c r="P519" s="358"/>
      <c r="Q519" s="358"/>
      <c r="R519" s="358"/>
      <c r="S519" s="358"/>
      <c r="T519" s="415"/>
      <c r="U519" s="358"/>
      <c r="V519" s="358"/>
      <c r="W519" s="358"/>
      <c r="X519" s="358"/>
      <c r="Y519" s="358"/>
      <c r="Z519" s="358"/>
      <c r="AA519" s="358"/>
      <c r="AB519" s="358"/>
      <c r="AC519" s="389"/>
      <c r="AD519" s="358"/>
      <c r="AE519" s="394"/>
      <c r="AF519" s="416"/>
    </row>
    <row r="520" spans="1:32" ht="15.75">
      <c r="A520" s="48" t="s">
        <v>864</v>
      </c>
      <c r="B520" s="415" t="s">
        <v>506</v>
      </c>
      <c r="C520" s="191">
        <v>158357</v>
      </c>
      <c r="D520" s="191">
        <v>158357</v>
      </c>
      <c r="E520" s="476">
        <v>158357</v>
      </c>
      <c r="F520" s="477"/>
      <c r="G520" s="361"/>
      <c r="H520" s="361"/>
      <c r="I520" s="358"/>
      <c r="J520" s="358"/>
      <c r="K520" s="358"/>
      <c r="L520" s="478"/>
      <c r="M520" s="358"/>
      <c r="N520" s="358"/>
      <c r="O520" s="358"/>
      <c r="P520" s="358"/>
      <c r="Q520" s="358"/>
      <c r="R520" s="358"/>
      <c r="S520" s="358"/>
      <c r="T520" s="415"/>
      <c r="U520" s="358"/>
      <c r="V520" s="358"/>
      <c r="W520" s="358"/>
      <c r="X520" s="358"/>
      <c r="Y520" s="358"/>
      <c r="Z520" s="358"/>
      <c r="AA520" s="358"/>
      <c r="AB520" s="358"/>
      <c r="AC520" s="389"/>
      <c r="AD520" s="358"/>
      <c r="AE520" s="394"/>
      <c r="AF520" s="416"/>
    </row>
    <row r="521" spans="1:32" ht="15.75">
      <c r="A521" s="48" t="s">
        <v>1057</v>
      </c>
      <c r="B521" s="415" t="s">
        <v>507</v>
      </c>
      <c r="C521" s="191">
        <v>395558</v>
      </c>
      <c r="D521" s="191">
        <v>395558</v>
      </c>
      <c r="E521" s="476">
        <v>395558</v>
      </c>
      <c r="F521" s="477"/>
      <c r="G521" s="361"/>
      <c r="H521" s="361"/>
      <c r="I521" s="358"/>
      <c r="J521" s="358"/>
      <c r="K521" s="358"/>
      <c r="L521" s="478"/>
      <c r="M521" s="358"/>
      <c r="N521" s="358"/>
      <c r="O521" s="358"/>
      <c r="P521" s="358"/>
      <c r="Q521" s="358"/>
      <c r="R521" s="358"/>
      <c r="S521" s="358"/>
      <c r="T521" s="415"/>
      <c r="U521" s="358"/>
      <c r="V521" s="358"/>
      <c r="W521" s="358"/>
      <c r="X521" s="358"/>
      <c r="Y521" s="358"/>
      <c r="Z521" s="358"/>
      <c r="AA521" s="358"/>
      <c r="AB521" s="358"/>
      <c r="AC521" s="389"/>
      <c r="AD521" s="358"/>
      <c r="AE521" s="394"/>
      <c r="AF521" s="416"/>
    </row>
    <row r="522" spans="1:32" ht="15.75">
      <c r="A522" s="48" t="s">
        <v>865</v>
      </c>
      <c r="B522" s="436" t="s">
        <v>508</v>
      </c>
      <c r="C522" s="191">
        <v>479599</v>
      </c>
      <c r="D522" s="378">
        <v>479599</v>
      </c>
      <c r="E522" s="479">
        <v>479599</v>
      </c>
      <c r="F522" s="480"/>
      <c r="G522" s="481"/>
      <c r="H522" s="481"/>
      <c r="I522" s="403"/>
      <c r="J522" s="403"/>
      <c r="K522" s="403"/>
      <c r="L522" s="482"/>
      <c r="M522" s="403"/>
      <c r="N522" s="403"/>
      <c r="O522" s="403"/>
      <c r="P522" s="403"/>
      <c r="Q522" s="403"/>
      <c r="R522" s="403"/>
      <c r="S522" s="403"/>
      <c r="T522" s="436"/>
      <c r="U522" s="403"/>
      <c r="V522" s="403"/>
      <c r="W522" s="403"/>
      <c r="X522" s="403"/>
      <c r="Y522" s="403"/>
      <c r="Z522" s="403"/>
      <c r="AA522" s="403"/>
      <c r="AB522" s="403"/>
      <c r="AC522" s="379"/>
      <c r="AD522" s="403"/>
      <c r="AE522" s="483"/>
      <c r="AF522" s="416"/>
    </row>
    <row r="523" spans="1:32" ht="15.75">
      <c r="A523" s="48" t="s">
        <v>866</v>
      </c>
      <c r="B523" s="436" t="s">
        <v>1012</v>
      </c>
      <c r="C523" s="191">
        <v>189609</v>
      </c>
      <c r="D523" s="378">
        <v>189609</v>
      </c>
      <c r="E523" s="479">
        <v>189609</v>
      </c>
      <c r="F523" s="480"/>
      <c r="G523" s="481"/>
      <c r="H523" s="481"/>
      <c r="I523" s="403"/>
      <c r="J523" s="403"/>
      <c r="K523" s="403"/>
      <c r="L523" s="482"/>
      <c r="M523" s="403"/>
      <c r="N523" s="403"/>
      <c r="O523" s="403"/>
      <c r="P523" s="403"/>
      <c r="Q523" s="403"/>
      <c r="R523" s="403"/>
      <c r="S523" s="403"/>
      <c r="T523" s="436"/>
      <c r="U523" s="403"/>
      <c r="V523" s="403"/>
      <c r="W523" s="403"/>
      <c r="X523" s="403"/>
      <c r="Y523" s="403"/>
      <c r="Z523" s="403"/>
      <c r="AA523" s="403"/>
      <c r="AB523" s="403"/>
      <c r="AC523" s="379"/>
      <c r="AD523" s="403"/>
      <c r="AE523" s="483"/>
      <c r="AF523" s="416"/>
    </row>
    <row r="524" spans="1:32" ht="15.75">
      <c r="A524" s="48" t="s">
        <v>867</v>
      </c>
      <c r="B524" s="436" t="s">
        <v>1013</v>
      </c>
      <c r="C524" s="191">
        <v>189609</v>
      </c>
      <c r="D524" s="378">
        <v>189609</v>
      </c>
      <c r="E524" s="479">
        <v>189609</v>
      </c>
      <c r="F524" s="480"/>
      <c r="G524" s="481"/>
      <c r="H524" s="481"/>
      <c r="I524" s="403"/>
      <c r="J524" s="403"/>
      <c r="K524" s="403"/>
      <c r="L524" s="482"/>
      <c r="M524" s="403"/>
      <c r="N524" s="403"/>
      <c r="O524" s="403"/>
      <c r="P524" s="403"/>
      <c r="Q524" s="403"/>
      <c r="R524" s="403"/>
      <c r="S524" s="403"/>
      <c r="T524" s="436"/>
      <c r="U524" s="403"/>
      <c r="V524" s="403"/>
      <c r="W524" s="403"/>
      <c r="X524" s="403"/>
      <c r="Y524" s="403"/>
      <c r="Z524" s="403"/>
      <c r="AA524" s="403"/>
      <c r="AB524" s="403"/>
      <c r="AC524" s="379"/>
      <c r="AD524" s="403"/>
      <c r="AE524" s="483"/>
      <c r="AF524" s="416"/>
    </row>
    <row r="525" spans="1:32" ht="15.75">
      <c r="A525" s="48" t="s">
        <v>868</v>
      </c>
      <c r="B525" s="436" t="s">
        <v>1014</v>
      </c>
      <c r="C525" s="191">
        <v>307290</v>
      </c>
      <c r="D525" s="378">
        <v>307290</v>
      </c>
      <c r="E525" s="479">
        <v>307290</v>
      </c>
      <c r="F525" s="480"/>
      <c r="G525" s="481"/>
      <c r="H525" s="481"/>
      <c r="I525" s="403"/>
      <c r="J525" s="403"/>
      <c r="K525" s="403"/>
      <c r="L525" s="482"/>
      <c r="M525" s="403"/>
      <c r="N525" s="403"/>
      <c r="O525" s="403"/>
      <c r="P525" s="403"/>
      <c r="Q525" s="403"/>
      <c r="R525" s="403"/>
      <c r="S525" s="403"/>
      <c r="T525" s="436"/>
      <c r="U525" s="403"/>
      <c r="V525" s="403"/>
      <c r="W525" s="403"/>
      <c r="X525" s="403"/>
      <c r="Y525" s="403"/>
      <c r="Z525" s="403"/>
      <c r="AA525" s="403"/>
      <c r="AB525" s="403"/>
      <c r="AC525" s="379"/>
      <c r="AD525" s="403"/>
      <c r="AE525" s="483"/>
      <c r="AF525" s="416"/>
    </row>
    <row r="526" spans="1:32" ht="15.75">
      <c r="A526" s="48" t="s">
        <v>869</v>
      </c>
      <c r="B526" s="436" t="s">
        <v>1015</v>
      </c>
      <c r="C526" s="191">
        <v>389687</v>
      </c>
      <c r="D526" s="378">
        <v>389687</v>
      </c>
      <c r="E526" s="479">
        <v>389687</v>
      </c>
      <c r="F526" s="480"/>
      <c r="G526" s="481"/>
      <c r="H526" s="481"/>
      <c r="I526" s="403"/>
      <c r="J526" s="403"/>
      <c r="K526" s="403"/>
      <c r="L526" s="482"/>
      <c r="M526" s="403"/>
      <c r="N526" s="403"/>
      <c r="O526" s="403"/>
      <c r="P526" s="403"/>
      <c r="Q526" s="403"/>
      <c r="R526" s="403"/>
      <c r="S526" s="403"/>
      <c r="T526" s="436"/>
      <c r="U526" s="403"/>
      <c r="V526" s="403"/>
      <c r="W526" s="403"/>
      <c r="X526" s="403"/>
      <c r="Y526" s="403"/>
      <c r="Z526" s="403"/>
      <c r="AA526" s="403"/>
      <c r="AB526" s="403"/>
      <c r="AC526" s="379"/>
      <c r="AD526" s="403"/>
      <c r="AE526" s="483"/>
      <c r="AF526" s="416"/>
    </row>
    <row r="527" spans="1:32" ht="15.75">
      <c r="A527" s="48" t="s">
        <v>870</v>
      </c>
      <c r="B527" s="436" t="s">
        <v>1016</v>
      </c>
      <c r="C527" s="191">
        <v>474345</v>
      </c>
      <c r="D527" s="378">
        <v>474345</v>
      </c>
      <c r="E527" s="479">
        <v>474345</v>
      </c>
      <c r="F527" s="480"/>
      <c r="G527" s="481"/>
      <c r="H527" s="481"/>
      <c r="I527" s="403"/>
      <c r="J527" s="403"/>
      <c r="K527" s="403"/>
      <c r="L527" s="482"/>
      <c r="M527" s="403"/>
      <c r="N527" s="403"/>
      <c r="O527" s="403"/>
      <c r="P527" s="403"/>
      <c r="Q527" s="403"/>
      <c r="R527" s="403"/>
      <c r="S527" s="403"/>
      <c r="T527" s="436"/>
      <c r="U527" s="403"/>
      <c r="V527" s="403"/>
      <c r="W527" s="403"/>
      <c r="X527" s="403"/>
      <c r="Y527" s="403"/>
      <c r="Z527" s="403"/>
      <c r="AA527" s="403"/>
      <c r="AB527" s="403"/>
      <c r="AC527" s="379"/>
      <c r="AD527" s="403"/>
      <c r="AE527" s="483"/>
      <c r="AF527" s="416"/>
    </row>
    <row r="528" spans="1:32" s="421" customFormat="1" ht="15.75">
      <c r="A528" s="660" t="s">
        <v>470</v>
      </c>
      <c r="B528" s="660"/>
      <c r="C528" s="292">
        <v>3536752</v>
      </c>
      <c r="D528" s="292">
        <v>3536752</v>
      </c>
      <c r="E528" s="292">
        <v>3536752</v>
      </c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  <c r="AA528" s="292"/>
      <c r="AB528" s="292"/>
      <c r="AC528" s="397"/>
      <c r="AD528" s="292"/>
      <c r="AE528" s="292"/>
      <c r="AF528" s="420"/>
    </row>
    <row r="529" spans="1:32" s="421" customFormat="1" ht="15.75">
      <c r="A529" s="655" t="s">
        <v>66</v>
      </c>
      <c r="B529" s="656"/>
      <c r="C529" s="423"/>
      <c r="D529" s="423"/>
      <c r="E529" s="423"/>
      <c r="F529" s="423"/>
      <c r="G529" s="423"/>
      <c r="H529" s="423"/>
      <c r="I529" s="423"/>
      <c r="J529" s="423"/>
      <c r="K529" s="423"/>
      <c r="L529" s="423"/>
      <c r="M529" s="423"/>
      <c r="N529" s="423"/>
      <c r="O529" s="423"/>
      <c r="P529" s="423"/>
      <c r="Q529" s="423"/>
      <c r="R529" s="423"/>
      <c r="S529" s="423"/>
      <c r="T529" s="423"/>
      <c r="U529" s="423"/>
      <c r="V529" s="423"/>
      <c r="W529" s="423"/>
      <c r="X529" s="423"/>
      <c r="Y529" s="423"/>
      <c r="Z529" s="423"/>
      <c r="AA529" s="423"/>
      <c r="AB529" s="423"/>
      <c r="AC529" s="385"/>
      <c r="AD529" s="423"/>
      <c r="AE529" s="424"/>
      <c r="AF529" s="420"/>
    </row>
    <row r="530" spans="1:32" ht="15.75">
      <c r="A530" s="48" t="s">
        <v>871</v>
      </c>
      <c r="B530" s="484" t="s">
        <v>462</v>
      </c>
      <c r="C530" s="191">
        <v>198244</v>
      </c>
      <c r="D530" s="194">
        <v>124757</v>
      </c>
      <c r="E530" s="372">
        <v>124757</v>
      </c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>
        <v>596</v>
      </c>
      <c r="R530" s="194">
        <v>73487</v>
      </c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387"/>
      <c r="AD530" s="194"/>
      <c r="AE530" s="194"/>
      <c r="AF530" s="416"/>
    </row>
    <row r="531" spans="1:32" ht="15.75">
      <c r="A531" s="48" t="s">
        <v>872</v>
      </c>
      <c r="B531" s="439" t="s">
        <v>463</v>
      </c>
      <c r="C531" s="191">
        <v>445346</v>
      </c>
      <c r="D531" s="191">
        <v>262903</v>
      </c>
      <c r="E531" s="292">
        <v>125502</v>
      </c>
      <c r="F531" s="191"/>
      <c r="G531" s="191"/>
      <c r="H531" s="191"/>
      <c r="I531" s="292">
        <v>137401</v>
      </c>
      <c r="J531" s="191"/>
      <c r="K531" s="191"/>
      <c r="L531" s="191"/>
      <c r="M531" s="191"/>
      <c r="N531" s="191"/>
      <c r="O531" s="191"/>
      <c r="P531" s="191"/>
      <c r="Q531" s="191">
        <v>60</v>
      </c>
      <c r="R531" s="191">
        <v>73487</v>
      </c>
      <c r="S531" s="191">
        <v>82</v>
      </c>
      <c r="T531" s="292">
        <v>108956</v>
      </c>
      <c r="U531" s="191"/>
      <c r="V531" s="191"/>
      <c r="W531" s="191"/>
      <c r="X531" s="191"/>
      <c r="Y531" s="191"/>
      <c r="Z531" s="191"/>
      <c r="AA531" s="191"/>
      <c r="AB531" s="191"/>
      <c r="AC531" s="389"/>
      <c r="AD531" s="191"/>
      <c r="AE531" s="191"/>
      <c r="AF531" s="416"/>
    </row>
    <row r="532" spans="1:32" ht="15.75">
      <c r="A532" s="48" t="s">
        <v>873</v>
      </c>
      <c r="B532" s="439" t="s">
        <v>464</v>
      </c>
      <c r="C532" s="191">
        <v>95702</v>
      </c>
      <c r="D532" s="191">
        <v>95702</v>
      </c>
      <c r="E532" s="292">
        <v>95702</v>
      </c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  <c r="AA532" s="191"/>
      <c r="AB532" s="191"/>
      <c r="AC532" s="389"/>
      <c r="AD532" s="191"/>
      <c r="AE532" s="191"/>
      <c r="AF532" s="416"/>
    </row>
    <row r="533" spans="1:32" ht="15.75">
      <c r="A533" s="48" t="s">
        <v>874</v>
      </c>
      <c r="B533" s="440" t="s">
        <v>465</v>
      </c>
      <c r="C533" s="191">
        <v>565254</v>
      </c>
      <c r="D533" s="191"/>
      <c r="E533" s="378"/>
      <c r="F533" s="378"/>
      <c r="G533" s="378"/>
      <c r="H533" s="378"/>
      <c r="I533" s="378"/>
      <c r="J533" s="378"/>
      <c r="K533" s="378"/>
      <c r="L533" s="378"/>
      <c r="M533" s="378">
        <v>540</v>
      </c>
      <c r="N533" s="373">
        <v>565254</v>
      </c>
      <c r="O533" s="378"/>
      <c r="P533" s="378"/>
      <c r="Q533" s="378"/>
      <c r="R533" s="378"/>
      <c r="S533" s="378"/>
      <c r="T533" s="378"/>
      <c r="U533" s="378"/>
      <c r="V533" s="378"/>
      <c r="W533" s="378"/>
      <c r="X533" s="378"/>
      <c r="Y533" s="378"/>
      <c r="Z533" s="378"/>
      <c r="AA533" s="378"/>
      <c r="AB533" s="378"/>
      <c r="AC533" s="379"/>
      <c r="AD533" s="378"/>
      <c r="AE533" s="378"/>
      <c r="AF533" s="416"/>
    </row>
    <row r="534" spans="1:32" ht="15.75">
      <c r="A534" s="48" t="s">
        <v>875</v>
      </c>
      <c r="B534" s="440" t="s">
        <v>1017</v>
      </c>
      <c r="C534" s="191">
        <v>400082</v>
      </c>
      <c r="D534" s="191">
        <v>400082</v>
      </c>
      <c r="E534" s="378">
        <v>400082</v>
      </c>
      <c r="F534" s="378"/>
      <c r="G534" s="378"/>
      <c r="H534" s="378"/>
      <c r="I534" s="378"/>
      <c r="J534" s="378"/>
      <c r="K534" s="378"/>
      <c r="L534" s="378"/>
      <c r="M534" s="378"/>
      <c r="N534" s="378"/>
      <c r="O534" s="378"/>
      <c r="P534" s="378"/>
      <c r="Q534" s="378"/>
      <c r="R534" s="378"/>
      <c r="S534" s="378"/>
      <c r="T534" s="378"/>
      <c r="U534" s="378"/>
      <c r="V534" s="378"/>
      <c r="W534" s="378"/>
      <c r="X534" s="378"/>
      <c r="Y534" s="378"/>
      <c r="Z534" s="378"/>
      <c r="AA534" s="378"/>
      <c r="AB534" s="378"/>
      <c r="AC534" s="379"/>
      <c r="AD534" s="378"/>
      <c r="AE534" s="378"/>
      <c r="AF534" s="416"/>
    </row>
    <row r="535" spans="1:32" ht="15.75">
      <c r="A535" s="48" t="s">
        <v>1058</v>
      </c>
      <c r="B535" s="440" t="s">
        <v>1018</v>
      </c>
      <c r="C535" s="191">
        <v>371541</v>
      </c>
      <c r="D535" s="191">
        <v>371541</v>
      </c>
      <c r="E535" s="378">
        <v>371541</v>
      </c>
      <c r="F535" s="378"/>
      <c r="G535" s="378"/>
      <c r="H535" s="378"/>
      <c r="I535" s="378"/>
      <c r="J535" s="378"/>
      <c r="K535" s="378"/>
      <c r="L535" s="378"/>
      <c r="M535" s="378"/>
      <c r="N535" s="378"/>
      <c r="O535" s="378"/>
      <c r="P535" s="378"/>
      <c r="Q535" s="378"/>
      <c r="R535" s="378"/>
      <c r="S535" s="378"/>
      <c r="T535" s="378"/>
      <c r="U535" s="378"/>
      <c r="V535" s="378"/>
      <c r="W535" s="378"/>
      <c r="X535" s="378"/>
      <c r="Y535" s="378"/>
      <c r="Z535" s="378"/>
      <c r="AA535" s="378"/>
      <c r="AB535" s="378"/>
      <c r="AC535" s="379"/>
      <c r="AD535" s="378"/>
      <c r="AE535" s="378"/>
      <c r="AF535" s="416"/>
    </row>
    <row r="536" spans="1:32" ht="15.75">
      <c r="A536" s="48" t="s">
        <v>876</v>
      </c>
      <c r="B536" s="440" t="s">
        <v>1024</v>
      </c>
      <c r="C536" s="191">
        <v>183798</v>
      </c>
      <c r="D536" s="191"/>
      <c r="E536" s="378"/>
      <c r="F536" s="378"/>
      <c r="G536" s="378"/>
      <c r="H536" s="378"/>
      <c r="I536" s="378"/>
      <c r="J536" s="378"/>
      <c r="K536" s="378"/>
      <c r="L536" s="378"/>
      <c r="M536" s="378"/>
      <c r="N536" s="378"/>
      <c r="O536" s="378">
        <v>612</v>
      </c>
      <c r="P536" s="378">
        <v>183798</v>
      </c>
      <c r="Q536" s="378"/>
      <c r="R536" s="378"/>
      <c r="S536" s="378"/>
      <c r="T536" s="378"/>
      <c r="U536" s="378"/>
      <c r="V536" s="378"/>
      <c r="W536" s="378"/>
      <c r="X536" s="378"/>
      <c r="Y536" s="378"/>
      <c r="Z536" s="378"/>
      <c r="AA536" s="378"/>
      <c r="AB536" s="378"/>
      <c r="AC536" s="379"/>
      <c r="AD536" s="378"/>
      <c r="AE536" s="378"/>
      <c r="AF536" s="416"/>
    </row>
    <row r="537" spans="1:32" ht="15.75">
      <c r="A537" s="48" t="s">
        <v>877</v>
      </c>
      <c r="B537" s="440" t="s">
        <v>1025</v>
      </c>
      <c r="C537" s="191">
        <v>147814</v>
      </c>
      <c r="D537" s="191"/>
      <c r="E537" s="378"/>
      <c r="F537" s="378"/>
      <c r="G537" s="378"/>
      <c r="H537" s="378"/>
      <c r="I537" s="378"/>
      <c r="J537" s="378"/>
      <c r="K537" s="378"/>
      <c r="L537" s="378"/>
      <c r="M537" s="378"/>
      <c r="N537" s="378"/>
      <c r="O537" s="378">
        <v>540</v>
      </c>
      <c r="P537" s="378">
        <v>147814</v>
      </c>
      <c r="Q537" s="378"/>
      <c r="R537" s="378"/>
      <c r="S537" s="378"/>
      <c r="T537" s="378"/>
      <c r="U537" s="378"/>
      <c r="V537" s="378"/>
      <c r="W537" s="378"/>
      <c r="X537" s="378"/>
      <c r="Y537" s="378"/>
      <c r="Z537" s="378"/>
      <c r="AA537" s="378"/>
      <c r="AB537" s="378"/>
      <c r="AC537" s="379"/>
      <c r="AD537" s="378"/>
      <c r="AE537" s="378"/>
      <c r="AF537" s="416"/>
    </row>
    <row r="538" spans="1:32" s="421" customFormat="1" ht="15.75">
      <c r="A538" s="654" t="s">
        <v>106</v>
      </c>
      <c r="B538" s="654"/>
      <c r="C538" s="292">
        <v>2407781</v>
      </c>
      <c r="D538" s="292">
        <v>1254985</v>
      </c>
      <c r="E538" s="292">
        <v>1117584</v>
      </c>
      <c r="F538" s="292"/>
      <c r="G538" s="292"/>
      <c r="H538" s="292"/>
      <c r="I538" s="292">
        <v>137401</v>
      </c>
      <c r="J538" s="292"/>
      <c r="K538" s="292"/>
      <c r="L538" s="292"/>
      <c r="M538" s="292">
        <v>540</v>
      </c>
      <c r="N538" s="292">
        <v>565254</v>
      </c>
      <c r="O538" s="292">
        <v>1152</v>
      </c>
      <c r="P538" s="292">
        <v>331612</v>
      </c>
      <c r="Q538" s="292">
        <v>656</v>
      </c>
      <c r="R538" s="292">
        <v>146974</v>
      </c>
      <c r="S538" s="292">
        <v>82</v>
      </c>
      <c r="T538" s="292">
        <v>108956</v>
      </c>
      <c r="U538" s="292">
        <v>0</v>
      </c>
      <c r="V538" s="292"/>
      <c r="W538" s="292"/>
      <c r="X538" s="292"/>
      <c r="Y538" s="292"/>
      <c r="Z538" s="292"/>
      <c r="AA538" s="292"/>
      <c r="AB538" s="292"/>
      <c r="AC538" s="397"/>
      <c r="AD538" s="292"/>
      <c r="AE538" s="292"/>
      <c r="AF538" s="420"/>
    </row>
    <row r="539" spans="1:32" s="421" customFormat="1" ht="15.75">
      <c r="A539" s="655" t="s">
        <v>32</v>
      </c>
      <c r="B539" s="656"/>
      <c r="C539" s="423"/>
      <c r="D539" s="423"/>
      <c r="E539" s="423"/>
      <c r="F539" s="423"/>
      <c r="G539" s="423"/>
      <c r="H539" s="423"/>
      <c r="I539" s="423"/>
      <c r="J539" s="423"/>
      <c r="K539" s="423"/>
      <c r="L539" s="423"/>
      <c r="M539" s="423"/>
      <c r="N539" s="423"/>
      <c r="O539" s="423"/>
      <c r="P539" s="423"/>
      <c r="Q539" s="423"/>
      <c r="R539" s="423"/>
      <c r="S539" s="423"/>
      <c r="T539" s="423"/>
      <c r="U539" s="423"/>
      <c r="V539" s="423"/>
      <c r="W539" s="423"/>
      <c r="X539" s="423"/>
      <c r="Y539" s="423"/>
      <c r="Z539" s="423"/>
      <c r="AA539" s="423"/>
      <c r="AB539" s="423"/>
      <c r="AC539" s="385"/>
      <c r="AD539" s="423"/>
      <c r="AE539" s="424"/>
      <c r="AF539" s="420"/>
    </row>
    <row r="540" spans="1:32" ht="15.75">
      <c r="A540" s="48" t="s">
        <v>878</v>
      </c>
      <c r="B540" s="484" t="s">
        <v>33</v>
      </c>
      <c r="C540" s="191">
        <v>251141</v>
      </c>
      <c r="D540" s="194">
        <v>251141</v>
      </c>
      <c r="E540" s="194">
        <v>251141</v>
      </c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387"/>
      <c r="AD540" s="194"/>
      <c r="AE540" s="194"/>
      <c r="AF540" s="416"/>
    </row>
    <row r="541" spans="1:32" ht="15.75">
      <c r="A541" s="48" t="s">
        <v>879</v>
      </c>
      <c r="B541" s="484" t="s">
        <v>34</v>
      </c>
      <c r="C541" s="191">
        <v>286396</v>
      </c>
      <c r="D541" s="194">
        <v>286396</v>
      </c>
      <c r="E541" s="194"/>
      <c r="F541" s="194"/>
      <c r="G541" s="194">
        <v>286396</v>
      </c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387"/>
      <c r="AD541" s="194"/>
      <c r="AE541" s="194"/>
      <c r="AF541" s="416"/>
    </row>
    <row r="542" spans="1:32" s="421" customFormat="1" ht="15.75">
      <c r="A542" s="654" t="s">
        <v>107</v>
      </c>
      <c r="B542" s="654"/>
      <c r="C542" s="292">
        <v>537537</v>
      </c>
      <c r="D542" s="292">
        <v>537537</v>
      </c>
      <c r="E542" s="292">
        <v>251141</v>
      </c>
      <c r="F542" s="292"/>
      <c r="G542" s="292">
        <v>286396</v>
      </c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  <c r="AA542" s="292"/>
      <c r="AB542" s="292"/>
      <c r="AC542" s="397"/>
      <c r="AD542" s="292"/>
      <c r="AE542" s="292"/>
      <c r="AF542" s="420"/>
    </row>
    <row r="543" spans="1:32" s="421" customFormat="1" ht="15.75">
      <c r="A543" s="655" t="s">
        <v>67</v>
      </c>
      <c r="B543" s="656"/>
      <c r="C543" s="423"/>
      <c r="D543" s="423"/>
      <c r="E543" s="423"/>
      <c r="F543" s="423"/>
      <c r="G543" s="423"/>
      <c r="H543" s="423"/>
      <c r="I543" s="423"/>
      <c r="J543" s="423"/>
      <c r="K543" s="423"/>
      <c r="L543" s="423"/>
      <c r="M543" s="423"/>
      <c r="N543" s="423"/>
      <c r="O543" s="423"/>
      <c r="P543" s="423"/>
      <c r="Q543" s="423"/>
      <c r="R543" s="423"/>
      <c r="S543" s="423"/>
      <c r="T543" s="423"/>
      <c r="U543" s="423"/>
      <c r="V543" s="423"/>
      <c r="W543" s="423"/>
      <c r="X543" s="423"/>
      <c r="Y543" s="423"/>
      <c r="Z543" s="423"/>
      <c r="AA543" s="423"/>
      <c r="AB543" s="423"/>
      <c r="AC543" s="385"/>
      <c r="AD543" s="423"/>
      <c r="AE543" s="424"/>
      <c r="AF543" s="420"/>
    </row>
    <row r="544" spans="1:32" ht="15.75">
      <c r="A544" s="48" t="s">
        <v>1059</v>
      </c>
      <c r="B544" s="459" t="s">
        <v>68</v>
      </c>
      <c r="C544" s="191">
        <v>83132</v>
      </c>
      <c r="D544" s="194">
        <v>83132</v>
      </c>
      <c r="E544" s="372">
        <v>83132</v>
      </c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387"/>
      <c r="AD544" s="194"/>
      <c r="AE544" s="194"/>
      <c r="AF544" s="416"/>
    </row>
    <row r="545" spans="1:32" ht="15.75">
      <c r="A545" s="48" t="s">
        <v>1060</v>
      </c>
      <c r="B545" s="460" t="s">
        <v>69</v>
      </c>
      <c r="C545" s="191">
        <v>83132</v>
      </c>
      <c r="D545" s="378">
        <v>83132</v>
      </c>
      <c r="E545" s="373">
        <v>83132</v>
      </c>
      <c r="F545" s="378"/>
      <c r="G545" s="378"/>
      <c r="H545" s="378"/>
      <c r="I545" s="378"/>
      <c r="J545" s="378"/>
      <c r="K545" s="378"/>
      <c r="L545" s="378"/>
      <c r="M545" s="378"/>
      <c r="N545" s="378"/>
      <c r="O545" s="378"/>
      <c r="P545" s="378"/>
      <c r="Q545" s="378"/>
      <c r="R545" s="378"/>
      <c r="S545" s="378"/>
      <c r="T545" s="378"/>
      <c r="U545" s="378"/>
      <c r="V545" s="378"/>
      <c r="W545" s="378"/>
      <c r="X545" s="378"/>
      <c r="Y545" s="378"/>
      <c r="Z545" s="378"/>
      <c r="AA545" s="378"/>
      <c r="AB545" s="378"/>
      <c r="AC545" s="379"/>
      <c r="AD545" s="378"/>
      <c r="AE545" s="378"/>
      <c r="AF545" s="416"/>
    </row>
    <row r="546" spans="1:32" s="421" customFormat="1" ht="15.75">
      <c r="A546" s="654" t="s">
        <v>466</v>
      </c>
      <c r="B546" s="654"/>
      <c r="C546" s="292">
        <v>166264</v>
      </c>
      <c r="D546" s="292">
        <v>166264</v>
      </c>
      <c r="E546" s="292">
        <v>166264</v>
      </c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  <c r="AA546" s="292"/>
      <c r="AB546" s="292"/>
      <c r="AC546" s="397"/>
      <c r="AD546" s="292"/>
      <c r="AE546" s="292"/>
      <c r="AF546" s="420"/>
    </row>
    <row r="547" spans="1:32" ht="15.75">
      <c r="A547" s="657" t="s">
        <v>471</v>
      </c>
      <c r="B547" s="657"/>
      <c r="C547" s="50">
        <v>622546177.8</v>
      </c>
      <c r="D547" s="50">
        <v>277904056</v>
      </c>
      <c r="E547" s="50">
        <v>60158361</v>
      </c>
      <c r="F547" s="50">
        <v>31623229</v>
      </c>
      <c r="G547" s="50">
        <v>30298194</v>
      </c>
      <c r="H547" s="50">
        <v>149592456</v>
      </c>
      <c r="I547" s="50">
        <v>13271109</v>
      </c>
      <c r="J547" s="50">
        <v>500000</v>
      </c>
      <c r="K547" s="50">
        <v>6</v>
      </c>
      <c r="L547" s="50">
        <v>11499504</v>
      </c>
      <c r="M547" s="50">
        <v>158606.8</v>
      </c>
      <c r="N547" s="50">
        <v>214471177.8</v>
      </c>
      <c r="O547" s="50">
        <v>2204.87</v>
      </c>
      <c r="P547" s="50">
        <v>893588</v>
      </c>
      <c r="Q547" s="50">
        <v>128686.45999999999</v>
      </c>
      <c r="R547" s="50">
        <v>114516256</v>
      </c>
      <c r="S547" s="50">
        <v>2333.8399999999997</v>
      </c>
      <c r="T547" s="50">
        <v>2478398</v>
      </c>
      <c r="U547" s="50">
        <v>5</v>
      </c>
      <c r="V547" s="50">
        <v>301456</v>
      </c>
      <c r="W547" s="50">
        <v>0</v>
      </c>
      <c r="X547" s="50">
        <v>0</v>
      </c>
      <c r="Y547" s="50">
        <v>0</v>
      </c>
      <c r="Z547" s="50">
        <v>0</v>
      </c>
      <c r="AA547" s="50">
        <v>0</v>
      </c>
      <c r="AB547" s="50">
        <v>0</v>
      </c>
      <c r="AC547" s="50">
        <v>481742</v>
      </c>
      <c r="AD547" s="50">
        <v>480392</v>
      </c>
      <c r="AE547" s="50">
        <v>0</v>
      </c>
      <c r="AF547" s="416"/>
    </row>
    <row r="548" spans="1:31" ht="57" customHeight="1">
      <c r="A548"/>
      <c r="C548" s="485"/>
      <c r="D548" s="485"/>
      <c r="E548" s="485"/>
      <c r="F548" s="485"/>
      <c r="G548" s="485"/>
      <c r="H548" s="485"/>
      <c r="I548" s="485"/>
      <c r="J548" s="485"/>
      <c r="K548" s="485"/>
      <c r="L548" s="485"/>
      <c r="M548" s="485"/>
      <c r="N548" s="485"/>
      <c r="O548" s="485"/>
      <c r="P548" s="485"/>
      <c r="Q548" s="485"/>
      <c r="R548" s="485"/>
      <c r="S548" s="485"/>
      <c r="T548" s="485"/>
      <c r="U548" s="485"/>
      <c r="V548" s="485"/>
      <c r="W548" s="485"/>
      <c r="X548" s="485"/>
      <c r="Y548" s="485"/>
      <c r="Z548" s="485"/>
      <c r="AA548" s="485"/>
      <c r="AB548" s="485"/>
      <c r="AC548" s="485"/>
      <c r="AD548" s="485"/>
      <c r="AE548" s="485"/>
    </row>
    <row r="549" spans="1:14" ht="18.75">
      <c r="A549" s="671" t="s">
        <v>1026</v>
      </c>
      <c r="B549" s="671"/>
      <c r="M549" s="672" t="s">
        <v>1027</v>
      </c>
      <c r="N549" s="672"/>
    </row>
    <row r="550" ht="15.75">
      <c r="A550"/>
    </row>
    <row r="551" ht="15.75">
      <c r="A551"/>
    </row>
    <row r="552" ht="15.75">
      <c r="A552"/>
    </row>
    <row r="553" ht="15.75">
      <c r="A553"/>
    </row>
    <row r="554" ht="15.75">
      <c r="A554"/>
    </row>
    <row r="555" ht="15.75">
      <c r="A555"/>
    </row>
    <row r="556" ht="15.75">
      <c r="A556"/>
    </row>
    <row r="557" ht="15.75">
      <c r="A557"/>
    </row>
    <row r="558" ht="15.75">
      <c r="A558"/>
    </row>
    <row r="559" ht="15.75">
      <c r="A559"/>
    </row>
    <row r="560" ht="15.75">
      <c r="A560"/>
    </row>
    <row r="561" ht="15.75">
      <c r="A561"/>
    </row>
    <row r="562" ht="15.75">
      <c r="A562"/>
    </row>
    <row r="563" ht="15.75">
      <c r="A563"/>
    </row>
    <row r="564" ht="15.75">
      <c r="A564"/>
    </row>
    <row r="565" ht="15.75">
      <c r="A565"/>
    </row>
    <row r="566" ht="15.75">
      <c r="A566"/>
    </row>
    <row r="567" ht="15.75">
      <c r="A567"/>
    </row>
    <row r="568" ht="15.75">
      <c r="A568"/>
    </row>
    <row r="569" ht="15.75">
      <c r="A569"/>
    </row>
    <row r="570" ht="15.75">
      <c r="A570"/>
    </row>
    <row r="571" ht="15.75">
      <c r="A571"/>
    </row>
    <row r="572" ht="15.75">
      <c r="A572"/>
    </row>
    <row r="573" ht="15.75">
      <c r="A573"/>
    </row>
    <row r="574" ht="15.75">
      <c r="A574"/>
    </row>
    <row r="575" ht="15.75">
      <c r="A575"/>
    </row>
    <row r="576" ht="15.75">
      <c r="A576"/>
    </row>
    <row r="577" ht="15.75">
      <c r="A577"/>
    </row>
    <row r="578" ht="15.75">
      <c r="A578"/>
    </row>
    <row r="579" ht="15.75">
      <c r="A579"/>
    </row>
    <row r="580" ht="15.75">
      <c r="A580"/>
    </row>
    <row r="581" ht="15.75">
      <c r="A581"/>
    </row>
    <row r="582" ht="15.75">
      <c r="A582"/>
    </row>
    <row r="583" ht="15.75">
      <c r="A583"/>
    </row>
    <row r="584" ht="15.75">
      <c r="A584"/>
    </row>
    <row r="585" ht="15.75">
      <c r="A585"/>
    </row>
    <row r="586" ht="15.75">
      <c r="A586"/>
    </row>
    <row r="587" ht="15.75">
      <c r="A587"/>
    </row>
    <row r="588" ht="15.75">
      <c r="A588"/>
    </row>
    <row r="589" ht="15.75">
      <c r="A589"/>
    </row>
    <row r="590" ht="15.75">
      <c r="A590"/>
    </row>
    <row r="591" ht="15.75">
      <c r="A591"/>
    </row>
    <row r="592" ht="15.75">
      <c r="A592"/>
    </row>
    <row r="593" ht="15.75">
      <c r="A593"/>
    </row>
    <row r="594" ht="15.75">
      <c r="A594"/>
    </row>
    <row r="595" ht="15.75">
      <c r="A595"/>
    </row>
    <row r="596" ht="15.75">
      <c r="A596"/>
    </row>
    <row r="597" ht="15.75">
      <c r="A597"/>
    </row>
    <row r="598" ht="15.75">
      <c r="A598"/>
    </row>
    <row r="599" ht="15.75">
      <c r="A599"/>
    </row>
    <row r="600" ht="15.75">
      <c r="A600"/>
    </row>
    <row r="601" ht="15.75">
      <c r="A601"/>
    </row>
    <row r="602" ht="15.75">
      <c r="A602"/>
    </row>
    <row r="603" ht="15.75">
      <c r="A603"/>
    </row>
    <row r="604" ht="15.75">
      <c r="A604"/>
    </row>
    <row r="605" ht="15.75">
      <c r="A605"/>
    </row>
    <row r="606" ht="15.75">
      <c r="A606"/>
    </row>
    <row r="607" ht="15.75">
      <c r="A607"/>
    </row>
    <row r="608" ht="15.75">
      <c r="A608"/>
    </row>
    <row r="609" ht="15.75">
      <c r="A609"/>
    </row>
    <row r="610" ht="15.75">
      <c r="A610"/>
    </row>
    <row r="611" ht="15.75">
      <c r="A611"/>
    </row>
    <row r="612" ht="15.75">
      <c r="A612"/>
    </row>
    <row r="613" ht="15.75">
      <c r="A613"/>
    </row>
    <row r="614" ht="15.75">
      <c r="A614"/>
    </row>
    <row r="615" ht="15.75">
      <c r="A615"/>
    </row>
    <row r="616" ht="15.75">
      <c r="A616"/>
    </row>
    <row r="617" ht="15.75">
      <c r="A617"/>
    </row>
    <row r="618" ht="15.75">
      <c r="A618"/>
    </row>
    <row r="619" ht="15.75">
      <c r="A619"/>
    </row>
    <row r="620" ht="15.75">
      <c r="A620"/>
    </row>
    <row r="621" ht="15.75">
      <c r="A621"/>
    </row>
    <row r="622" ht="15.75">
      <c r="A622"/>
    </row>
    <row r="623" ht="15.75">
      <c r="A623"/>
    </row>
    <row r="624" ht="15.75">
      <c r="A624"/>
    </row>
    <row r="625" ht="15.75">
      <c r="A625"/>
    </row>
    <row r="626" ht="15.75">
      <c r="A626"/>
    </row>
    <row r="627" ht="15.75">
      <c r="A627"/>
    </row>
    <row r="628" ht="15.75">
      <c r="A628"/>
    </row>
    <row r="629" ht="15.75">
      <c r="A629"/>
    </row>
    <row r="630" ht="15.75">
      <c r="A630"/>
    </row>
    <row r="631" ht="15.75">
      <c r="A631"/>
    </row>
    <row r="632" ht="15.75">
      <c r="A632"/>
    </row>
    <row r="633" ht="15.75">
      <c r="A633"/>
    </row>
    <row r="634" ht="15.75">
      <c r="A634"/>
    </row>
    <row r="635" ht="15.75">
      <c r="A635"/>
    </row>
    <row r="636" ht="15.75">
      <c r="A636"/>
    </row>
    <row r="637" ht="15.75">
      <c r="A637"/>
    </row>
    <row r="638" ht="15.75">
      <c r="A638"/>
    </row>
    <row r="639" ht="15.75">
      <c r="A639"/>
    </row>
    <row r="640" ht="15.75">
      <c r="A640"/>
    </row>
    <row r="641" ht="15.75">
      <c r="A641"/>
    </row>
    <row r="642" ht="15.75">
      <c r="A642"/>
    </row>
    <row r="643" ht="15.75">
      <c r="A643"/>
    </row>
    <row r="644" ht="15.75">
      <c r="A644"/>
    </row>
    <row r="645" ht="15.75">
      <c r="A645"/>
    </row>
    <row r="646" ht="15.75">
      <c r="A646"/>
    </row>
    <row r="647" ht="15.75">
      <c r="A647"/>
    </row>
    <row r="648" ht="15.75">
      <c r="A648"/>
    </row>
  </sheetData>
  <sheetProtection/>
  <autoFilter ref="A9:AE549"/>
  <mergeCells count="104">
    <mergeCell ref="A73:B73"/>
    <mergeCell ref="A130:B130"/>
    <mergeCell ref="A146:B146"/>
    <mergeCell ref="A147:B147"/>
    <mergeCell ref="AC6:AC7"/>
    <mergeCell ref="AD6:AD7"/>
    <mergeCell ref="A13:B13"/>
    <mergeCell ref="A43:B43"/>
    <mergeCell ref="A47:B47"/>
    <mergeCell ref="Q6:R7"/>
    <mergeCell ref="D6:D7"/>
    <mergeCell ref="E6:J6"/>
    <mergeCell ref="A66:B66"/>
    <mergeCell ref="A72:B72"/>
    <mergeCell ref="AE6:AE7"/>
    <mergeCell ref="K6:L7"/>
    <mergeCell ref="M6:N7"/>
    <mergeCell ref="O6:P7"/>
    <mergeCell ref="A549:B549"/>
    <mergeCell ref="M549:N549"/>
    <mergeCell ref="A3:AE3"/>
    <mergeCell ref="T1:AE1"/>
    <mergeCell ref="T2:AE2"/>
    <mergeCell ref="A5:A8"/>
    <mergeCell ref="B5:B8"/>
    <mergeCell ref="C5:C7"/>
    <mergeCell ref="E5:S5"/>
    <mergeCell ref="U5:AE5"/>
    <mergeCell ref="S6:T7"/>
    <mergeCell ref="V6:AB6"/>
    <mergeCell ref="A366:B366"/>
    <mergeCell ref="A367:B367"/>
    <mergeCell ref="A370:B370"/>
    <mergeCell ref="A162:B162"/>
    <mergeCell ref="A174:B174"/>
    <mergeCell ref="A175:B175"/>
    <mergeCell ref="A182:B182"/>
    <mergeCell ref="A183:B183"/>
    <mergeCell ref="A191:B191"/>
    <mergeCell ref="A192:B192"/>
    <mergeCell ref="A374:B374"/>
    <mergeCell ref="A375:B375"/>
    <mergeCell ref="A386:B386"/>
    <mergeCell ref="A389:B389"/>
    <mergeCell ref="A195:B195"/>
    <mergeCell ref="A202:B202"/>
    <mergeCell ref="A390:B390"/>
    <mergeCell ref="A392:B392"/>
    <mergeCell ref="A393:B393"/>
    <mergeCell ref="A396:B396"/>
    <mergeCell ref="A397:B397"/>
    <mergeCell ref="A409:B409"/>
    <mergeCell ref="A410:B410"/>
    <mergeCell ref="A413:B413"/>
    <mergeCell ref="A414:B414"/>
    <mergeCell ref="A416:B416"/>
    <mergeCell ref="A417:B417"/>
    <mergeCell ref="A422:B422"/>
    <mergeCell ref="A426:B426"/>
    <mergeCell ref="A427:B427"/>
    <mergeCell ref="A432:B432"/>
    <mergeCell ref="A441:B441"/>
    <mergeCell ref="A442:B442"/>
    <mergeCell ref="A448:B448"/>
    <mergeCell ref="A449:B449"/>
    <mergeCell ref="A463:B463"/>
    <mergeCell ref="A490:B490"/>
    <mergeCell ref="A505:B505"/>
    <mergeCell ref="A464:B464"/>
    <mergeCell ref="A467:B467"/>
    <mergeCell ref="A468:B468"/>
    <mergeCell ref="A479:B479"/>
    <mergeCell ref="A480:B480"/>
    <mergeCell ref="A483:B483"/>
    <mergeCell ref="A542:B542"/>
    <mergeCell ref="A543:B543"/>
    <mergeCell ref="A546:B546"/>
    <mergeCell ref="A547:B547"/>
    <mergeCell ref="A506:B506"/>
    <mergeCell ref="A512:B512"/>
    <mergeCell ref="A515:B515"/>
    <mergeCell ref="A516:B516"/>
    <mergeCell ref="A528:B528"/>
    <mergeCell ref="A529:B529"/>
    <mergeCell ref="BZ199:CA200"/>
    <mergeCell ref="CB199:CC200"/>
    <mergeCell ref="CD199:CE200"/>
    <mergeCell ref="CF199:CG200"/>
    <mergeCell ref="A538:B538"/>
    <mergeCell ref="A539:B539"/>
    <mergeCell ref="A484:B484"/>
    <mergeCell ref="A486:B486"/>
    <mergeCell ref="A487:B487"/>
    <mergeCell ref="A489:B489"/>
    <mergeCell ref="CI199:CO199"/>
    <mergeCell ref="CP199:CP200"/>
    <mergeCell ref="CQ199:CQ200"/>
    <mergeCell ref="CR199:CR200"/>
    <mergeCell ref="BP198:BP200"/>
    <mergeCell ref="BR198:CF198"/>
    <mergeCell ref="CH198:CR198"/>
    <mergeCell ref="BQ199:BQ200"/>
    <mergeCell ref="BR199:BW199"/>
    <mergeCell ref="BX199:BY200"/>
  </mergeCells>
  <printOptions/>
  <pageMargins left="0" right="0" top="0.3937007874015748" bottom="0.5118110236220472" header="0.31496062992125984" footer="0.31496062992125984"/>
  <pageSetup fitToHeight="999" fitToWidth="1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5"/>
  <sheetViews>
    <sheetView view="pageBreakPreview" zoomScale="80" zoomScaleSheetLayoutView="80" zoomScalePageLayoutView="0" workbookViewId="0" topLeftCell="A1">
      <pane ySplit="9" topLeftCell="A287" activePane="bottomLeft" state="frozen"/>
      <selection pane="topLeft" activeCell="A1" sqref="A1"/>
      <selection pane="bottomLeft" activeCell="B313" sqref="B313"/>
    </sheetView>
  </sheetViews>
  <sheetFormatPr defaultColWidth="9.140625" defaultRowHeight="15"/>
  <cols>
    <col min="1" max="1" width="7.140625" style="27" customWidth="1"/>
    <col min="2" max="2" width="53.00390625" style="28" customWidth="1"/>
    <col min="3" max="3" width="17.421875" style="29" customWidth="1"/>
    <col min="4" max="4" width="14.00390625" style="29" bestFit="1" customWidth="1"/>
    <col min="5" max="5" width="13.57421875" style="29" customWidth="1"/>
    <col min="6" max="6" width="12.28125" style="29" customWidth="1"/>
    <col min="7" max="7" width="14.00390625" style="29" customWidth="1"/>
    <col min="8" max="8" width="13.421875" style="29" bestFit="1" customWidth="1"/>
    <col min="9" max="9" width="14.140625" style="29" customWidth="1"/>
    <col min="10" max="10" width="10.8515625" style="29" customWidth="1"/>
    <col min="11" max="11" width="5.57421875" style="30" customWidth="1"/>
    <col min="12" max="12" width="13.140625" style="29" customWidth="1"/>
    <col min="13" max="13" width="11.7109375" style="29" customWidth="1"/>
    <col min="14" max="14" width="14.140625" style="29" customWidth="1"/>
    <col min="15" max="15" width="7.140625" style="29" customWidth="1"/>
    <col min="16" max="16" width="11.00390625" style="29" customWidth="1"/>
    <col min="17" max="17" width="10.57421875" style="29" customWidth="1"/>
    <col min="18" max="18" width="13.8515625" style="29" customWidth="1"/>
    <col min="19" max="19" width="9.421875" style="29" customWidth="1"/>
    <col min="20" max="20" width="11.140625" style="29" customWidth="1"/>
    <col min="21" max="21" width="10.00390625" style="29" hidden="1" customWidth="1"/>
    <col min="22" max="22" width="12.28125" style="29" customWidth="1"/>
    <col min="23" max="23" width="8.7109375" style="29" hidden="1" customWidth="1"/>
    <col min="24" max="24" width="11.7109375" style="29" hidden="1" customWidth="1"/>
    <col min="25" max="25" width="13.28125" style="29" hidden="1" customWidth="1"/>
    <col min="26" max="26" width="12.00390625" style="29" hidden="1" customWidth="1"/>
    <col min="27" max="27" width="10.8515625" style="29" hidden="1" customWidth="1"/>
    <col min="28" max="28" width="11.421875" style="29" hidden="1" customWidth="1"/>
    <col min="29" max="29" width="14.57421875" style="29" customWidth="1"/>
    <col min="30" max="30" width="11.7109375" style="29" customWidth="1"/>
    <col min="31" max="31" width="13.00390625" style="29" customWidth="1"/>
    <col min="32" max="16384" width="9.140625" style="3" customWidth="1"/>
  </cols>
  <sheetData>
    <row r="1" spans="15:31" ht="14.25" customHeight="1">
      <c r="O1" s="31"/>
      <c r="P1" s="31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</row>
    <row r="2" spans="15:31" ht="15.75" hidden="1">
      <c r="O2" s="31"/>
      <c r="P2" s="31"/>
      <c r="T2" s="593"/>
      <c r="U2" s="593"/>
      <c r="V2" s="594"/>
      <c r="W2" s="594"/>
      <c r="X2" s="594"/>
      <c r="Y2" s="594"/>
      <c r="Z2" s="594"/>
      <c r="AA2" s="594"/>
      <c r="AB2" s="594"/>
      <c r="AC2" s="594"/>
      <c r="AD2" s="594"/>
      <c r="AE2" s="594"/>
    </row>
    <row r="3" spans="1:30" ht="33" customHeight="1">
      <c r="A3" s="595" t="s">
        <v>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78"/>
      <c r="W3" s="78"/>
      <c r="X3" s="78"/>
      <c r="Y3" s="78"/>
      <c r="Z3" s="78"/>
      <c r="AA3" s="78"/>
      <c r="AB3" s="78"/>
      <c r="AC3" s="78"/>
      <c r="AD3" s="78"/>
    </row>
    <row r="4" spans="1:30" ht="15.75">
      <c r="A4" s="77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1" ht="15.75">
      <c r="A5" s="597" t="s">
        <v>1</v>
      </c>
      <c r="B5" s="600" t="s">
        <v>2</v>
      </c>
      <c r="C5" s="600" t="s">
        <v>3</v>
      </c>
      <c r="D5" s="83"/>
      <c r="E5" s="605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37"/>
      <c r="U5" s="607" t="s">
        <v>4</v>
      </c>
      <c r="V5" s="608"/>
      <c r="W5" s="608"/>
      <c r="X5" s="608"/>
      <c r="Y5" s="608"/>
      <c r="Z5" s="608"/>
      <c r="AA5" s="608"/>
      <c r="AB5" s="608"/>
      <c r="AC5" s="608"/>
      <c r="AD5" s="608"/>
      <c r="AE5" s="608"/>
    </row>
    <row r="6" spans="1:31" ht="15.75">
      <c r="A6" s="598"/>
      <c r="B6" s="601"/>
      <c r="C6" s="603"/>
      <c r="D6" s="600" t="s">
        <v>6</v>
      </c>
      <c r="E6" s="609" t="s">
        <v>5</v>
      </c>
      <c r="F6" s="609"/>
      <c r="G6" s="609"/>
      <c r="H6" s="609"/>
      <c r="I6" s="609"/>
      <c r="J6" s="609"/>
      <c r="K6" s="616" t="s">
        <v>7</v>
      </c>
      <c r="L6" s="616"/>
      <c r="M6" s="614" t="s">
        <v>8</v>
      </c>
      <c r="N6" s="617"/>
      <c r="O6" s="614" t="s">
        <v>9</v>
      </c>
      <c r="P6" s="617"/>
      <c r="Q6" s="614" t="s">
        <v>10</v>
      </c>
      <c r="R6" s="617"/>
      <c r="S6" s="614" t="s">
        <v>11</v>
      </c>
      <c r="T6" s="617"/>
      <c r="U6" s="38"/>
      <c r="V6" s="614" t="s">
        <v>976</v>
      </c>
      <c r="W6" s="620"/>
      <c r="X6" s="620"/>
      <c r="Y6" s="620"/>
      <c r="Z6" s="620"/>
      <c r="AA6" s="620"/>
      <c r="AB6" s="620"/>
      <c r="AC6" s="614" t="s">
        <v>985</v>
      </c>
      <c r="AD6" s="614" t="s">
        <v>984</v>
      </c>
      <c r="AE6" s="600" t="s">
        <v>986</v>
      </c>
    </row>
    <row r="7" spans="1:31" ht="36" customHeight="1">
      <c r="A7" s="598"/>
      <c r="B7" s="601"/>
      <c r="C7" s="604"/>
      <c r="D7" s="604"/>
      <c r="E7" s="82" t="s">
        <v>16</v>
      </c>
      <c r="F7" s="82" t="s">
        <v>17</v>
      </c>
      <c r="G7" s="82" t="s">
        <v>18</v>
      </c>
      <c r="H7" s="40" t="s">
        <v>19</v>
      </c>
      <c r="I7" s="41" t="s">
        <v>20</v>
      </c>
      <c r="J7" s="41" t="s">
        <v>509</v>
      </c>
      <c r="K7" s="616"/>
      <c r="L7" s="616"/>
      <c r="M7" s="618"/>
      <c r="N7" s="619"/>
      <c r="O7" s="618"/>
      <c r="P7" s="619"/>
      <c r="Q7" s="618"/>
      <c r="R7" s="619"/>
      <c r="S7" s="618"/>
      <c r="T7" s="619"/>
      <c r="U7" s="42"/>
      <c r="V7" s="41" t="s">
        <v>977</v>
      </c>
      <c r="W7" s="41" t="s">
        <v>978</v>
      </c>
      <c r="X7" s="41" t="s">
        <v>979</v>
      </c>
      <c r="Y7" s="41" t="s">
        <v>980</v>
      </c>
      <c r="Z7" s="41" t="s">
        <v>981</v>
      </c>
      <c r="AA7" s="41" t="s">
        <v>982</v>
      </c>
      <c r="AB7" s="41" t="s">
        <v>983</v>
      </c>
      <c r="AC7" s="615"/>
      <c r="AD7" s="615"/>
      <c r="AE7" s="599"/>
    </row>
    <row r="8" spans="1:31" ht="34.5" customHeight="1">
      <c r="A8" s="599"/>
      <c r="B8" s="602"/>
      <c r="C8" s="84" t="s">
        <v>21</v>
      </c>
      <c r="D8" s="84" t="s">
        <v>21</v>
      </c>
      <c r="E8" s="84" t="s">
        <v>21</v>
      </c>
      <c r="F8" s="84" t="s">
        <v>21</v>
      </c>
      <c r="G8" s="84" t="s">
        <v>21</v>
      </c>
      <c r="H8" s="84" t="s">
        <v>21</v>
      </c>
      <c r="I8" s="84" t="s">
        <v>21</v>
      </c>
      <c r="J8" s="84"/>
      <c r="K8" s="44" t="s">
        <v>22</v>
      </c>
      <c r="L8" s="84" t="s">
        <v>21</v>
      </c>
      <c r="M8" s="84" t="s">
        <v>23</v>
      </c>
      <c r="N8" s="84" t="s">
        <v>21</v>
      </c>
      <c r="O8" s="84" t="s">
        <v>23</v>
      </c>
      <c r="P8" s="84" t="s">
        <v>21</v>
      </c>
      <c r="Q8" s="84" t="s">
        <v>23</v>
      </c>
      <c r="R8" s="84" t="s">
        <v>21</v>
      </c>
      <c r="S8" s="84" t="s">
        <v>24</v>
      </c>
      <c r="T8" s="84" t="s">
        <v>21</v>
      </c>
      <c r="U8" s="84" t="s">
        <v>22</v>
      </c>
      <c r="V8" s="84" t="s">
        <v>21</v>
      </c>
      <c r="W8" s="84" t="s">
        <v>21</v>
      </c>
      <c r="X8" s="84" t="s">
        <v>21</v>
      </c>
      <c r="Y8" s="84" t="s">
        <v>21</v>
      </c>
      <c r="Z8" s="84" t="s">
        <v>21</v>
      </c>
      <c r="AA8" s="84" t="s">
        <v>21</v>
      </c>
      <c r="AB8" s="84" t="s">
        <v>21</v>
      </c>
      <c r="AC8" s="84" t="s">
        <v>21</v>
      </c>
      <c r="AD8" s="84" t="s">
        <v>21</v>
      </c>
      <c r="AE8" s="84" t="s">
        <v>21</v>
      </c>
    </row>
    <row r="9" spans="1:31" s="76" customFormat="1" ht="15.75">
      <c r="A9" s="94">
        <v>1</v>
      </c>
      <c r="B9" s="95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5">
        <v>8</v>
      </c>
      <c r="I9" s="94">
        <v>9</v>
      </c>
      <c r="J9" s="95">
        <v>10</v>
      </c>
      <c r="K9" s="94">
        <v>11</v>
      </c>
      <c r="L9" s="95">
        <v>12</v>
      </c>
      <c r="M9" s="94">
        <v>13</v>
      </c>
      <c r="N9" s="95">
        <v>14</v>
      </c>
      <c r="O9" s="94">
        <v>15</v>
      </c>
      <c r="P9" s="95">
        <v>16</v>
      </c>
      <c r="Q9" s="94">
        <v>17</v>
      </c>
      <c r="R9" s="95">
        <v>18</v>
      </c>
      <c r="S9" s="94">
        <v>19</v>
      </c>
      <c r="T9" s="95">
        <v>20</v>
      </c>
      <c r="U9" s="94">
        <v>21</v>
      </c>
      <c r="V9" s="95">
        <v>22</v>
      </c>
      <c r="W9" s="94">
        <v>23</v>
      </c>
      <c r="X9" s="95">
        <v>24</v>
      </c>
      <c r="Y9" s="94">
        <v>25</v>
      </c>
      <c r="Z9" s="95">
        <v>26</v>
      </c>
      <c r="AA9" s="94">
        <v>27</v>
      </c>
      <c r="AB9" s="95">
        <v>28</v>
      </c>
      <c r="AC9" s="94">
        <v>29</v>
      </c>
      <c r="AD9" s="95">
        <v>30</v>
      </c>
      <c r="AE9" s="94">
        <v>31</v>
      </c>
    </row>
    <row r="10" spans="1:32" s="76" customFormat="1" ht="15.75">
      <c r="A10" s="162" t="s">
        <v>25</v>
      </c>
      <c r="B10" s="7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2"/>
    </row>
    <row r="11" spans="1:32" s="76" customFormat="1" ht="15.75">
      <c r="A11" s="124" t="s">
        <v>108</v>
      </c>
      <c r="B11" s="125" t="s">
        <v>109</v>
      </c>
      <c r="C11" s="87">
        <v>804037</v>
      </c>
      <c r="D11" s="87">
        <v>731847</v>
      </c>
      <c r="E11" s="87"/>
      <c r="F11" s="87"/>
      <c r="G11" s="87"/>
      <c r="H11" s="87">
        <v>731847</v>
      </c>
      <c r="I11" s="87"/>
      <c r="J11" s="87"/>
      <c r="K11" s="87"/>
      <c r="L11" s="87"/>
      <c r="M11" s="87">
        <v>931</v>
      </c>
      <c r="N11" s="87">
        <v>0</v>
      </c>
      <c r="O11" s="87"/>
      <c r="P11" s="87"/>
      <c r="Q11" s="87"/>
      <c r="R11" s="87"/>
      <c r="S11" s="87">
        <v>88.6</v>
      </c>
      <c r="T11" s="87">
        <v>57411</v>
      </c>
      <c r="U11" s="87"/>
      <c r="V11" s="87"/>
      <c r="W11" s="87"/>
      <c r="X11" s="87"/>
      <c r="Y11" s="87"/>
      <c r="Z11" s="87"/>
      <c r="AA11" s="87"/>
      <c r="AB11" s="87"/>
      <c r="AC11" s="126">
        <v>14779</v>
      </c>
      <c r="AD11" s="127">
        <v>14779</v>
      </c>
      <c r="AE11" s="128"/>
      <c r="AF11" s="2"/>
    </row>
    <row r="12" spans="1:32" s="76" customFormat="1" ht="15.75">
      <c r="A12" s="96" t="s">
        <v>110</v>
      </c>
      <c r="B12" s="97" t="s">
        <v>111</v>
      </c>
      <c r="C12" s="98">
        <v>2560861</v>
      </c>
      <c r="D12" s="98">
        <v>826585</v>
      </c>
      <c r="E12" s="98">
        <v>96171</v>
      </c>
      <c r="F12" s="98"/>
      <c r="G12" s="98">
        <v>155339</v>
      </c>
      <c r="H12" s="98">
        <v>575075</v>
      </c>
      <c r="I12" s="98"/>
      <c r="J12" s="98"/>
      <c r="K12" s="98"/>
      <c r="L12" s="98"/>
      <c r="M12" s="98">
        <v>763</v>
      </c>
      <c r="N12" s="98">
        <v>821853</v>
      </c>
      <c r="O12" s="98"/>
      <c r="P12" s="98"/>
      <c r="Q12" s="98">
        <v>570</v>
      </c>
      <c r="R12" s="98">
        <v>852608</v>
      </c>
      <c r="S12" s="98">
        <v>80</v>
      </c>
      <c r="T12" s="98">
        <v>59815</v>
      </c>
      <c r="U12" s="98"/>
      <c r="V12" s="98"/>
      <c r="W12" s="98"/>
      <c r="X12" s="98"/>
      <c r="Y12" s="98"/>
      <c r="Z12" s="98"/>
      <c r="AA12" s="98"/>
      <c r="AB12" s="98"/>
      <c r="AC12" s="99"/>
      <c r="AD12" s="98"/>
      <c r="AE12" s="98"/>
      <c r="AF12" s="2"/>
    </row>
    <row r="13" spans="1:32" s="26" customFormat="1" ht="15.75">
      <c r="A13" s="610" t="s">
        <v>72</v>
      </c>
      <c r="B13" s="610"/>
      <c r="C13" s="50">
        <v>3364898</v>
      </c>
      <c r="D13" s="50">
        <v>1558432</v>
      </c>
      <c r="E13" s="50">
        <v>96171</v>
      </c>
      <c r="F13" s="50"/>
      <c r="G13" s="50">
        <v>155339</v>
      </c>
      <c r="H13" s="50">
        <v>1306922</v>
      </c>
      <c r="I13" s="50"/>
      <c r="J13" s="50"/>
      <c r="K13" s="50"/>
      <c r="L13" s="50"/>
      <c r="M13" s="50">
        <v>1694</v>
      </c>
      <c r="N13" s="50">
        <v>821853</v>
      </c>
      <c r="O13" s="50"/>
      <c r="P13" s="50"/>
      <c r="Q13" s="50">
        <v>570</v>
      </c>
      <c r="R13" s="50">
        <v>852608</v>
      </c>
      <c r="S13" s="50">
        <v>168.6</v>
      </c>
      <c r="T13" s="50">
        <v>117226</v>
      </c>
      <c r="U13" s="50"/>
      <c r="V13" s="50"/>
      <c r="W13" s="50"/>
      <c r="X13" s="50"/>
      <c r="Y13" s="50"/>
      <c r="Z13" s="50"/>
      <c r="AA13" s="50"/>
      <c r="AB13" s="50"/>
      <c r="AC13" s="50">
        <v>14779</v>
      </c>
      <c r="AD13" s="50">
        <v>14779</v>
      </c>
      <c r="AE13" s="50"/>
      <c r="AF13" s="185"/>
    </row>
    <row r="14" spans="1:32" s="76" customFormat="1" ht="15.75">
      <c r="A14" s="163" t="s">
        <v>26</v>
      </c>
      <c r="B14" s="164"/>
      <c r="C14" s="90"/>
      <c r="D14" s="90"/>
      <c r="E14" s="90"/>
      <c r="F14" s="90"/>
      <c r="G14" s="90"/>
      <c r="H14" s="90"/>
      <c r="I14" s="90"/>
      <c r="J14" s="90"/>
      <c r="K14" s="16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65"/>
      <c r="AD14" s="90"/>
      <c r="AE14" s="128"/>
      <c r="AF14" s="2"/>
    </row>
    <row r="15" spans="1:32" s="76" customFormat="1" ht="15.75">
      <c r="A15" s="81" t="s">
        <v>112</v>
      </c>
      <c r="B15" s="89" t="s">
        <v>119</v>
      </c>
      <c r="C15" s="87">
        <v>4934122</v>
      </c>
      <c r="D15" s="87">
        <v>2922702</v>
      </c>
      <c r="E15" s="87"/>
      <c r="F15" s="87"/>
      <c r="G15" s="87"/>
      <c r="H15" s="87">
        <v>2922702</v>
      </c>
      <c r="I15" s="87"/>
      <c r="J15" s="87"/>
      <c r="K15" s="129"/>
      <c r="L15" s="87"/>
      <c r="M15" s="87">
        <v>1109</v>
      </c>
      <c r="N15" s="87">
        <v>2011420</v>
      </c>
      <c r="O15" s="87"/>
      <c r="P15" s="87"/>
      <c r="Q15" s="87"/>
      <c r="R15" s="87"/>
      <c r="S15" s="87"/>
      <c r="T15" s="87"/>
      <c r="U15" s="85"/>
      <c r="V15" s="85"/>
      <c r="W15" s="85"/>
      <c r="X15" s="85"/>
      <c r="Y15" s="85"/>
      <c r="Z15" s="85"/>
      <c r="AA15" s="85"/>
      <c r="AB15" s="85"/>
      <c r="AC15" s="86"/>
      <c r="AD15" s="87"/>
      <c r="AE15" s="87"/>
      <c r="AF15" s="2"/>
    </row>
    <row r="16" spans="1:32" s="76" customFormat="1" ht="15.75">
      <c r="A16" s="84" t="s">
        <v>113</v>
      </c>
      <c r="B16" s="51" t="s">
        <v>121</v>
      </c>
      <c r="C16" s="49">
        <v>895900</v>
      </c>
      <c r="D16" s="49"/>
      <c r="E16" s="77"/>
      <c r="F16" s="49"/>
      <c r="G16" s="49"/>
      <c r="H16" s="49"/>
      <c r="I16" s="49"/>
      <c r="J16" s="49"/>
      <c r="K16" s="52"/>
      <c r="L16" s="49"/>
      <c r="M16" s="49">
        <v>578</v>
      </c>
      <c r="N16" s="49">
        <v>895900</v>
      </c>
      <c r="O16" s="49"/>
      <c r="P16" s="49"/>
      <c r="Q16" s="49"/>
      <c r="R16" s="49"/>
      <c r="S16" s="49"/>
      <c r="T16" s="49"/>
      <c r="U16" s="53"/>
      <c r="V16" s="53"/>
      <c r="W16" s="53"/>
      <c r="X16" s="53"/>
      <c r="Y16" s="53"/>
      <c r="Z16" s="53"/>
      <c r="AA16" s="53"/>
      <c r="AB16" s="53"/>
      <c r="AC16" s="56"/>
      <c r="AD16" s="49"/>
      <c r="AE16" s="49"/>
      <c r="AF16" s="2"/>
    </row>
    <row r="17" spans="1:32" s="76" customFormat="1" ht="15.75">
      <c r="A17" s="84" t="s">
        <v>115</v>
      </c>
      <c r="B17" s="51" t="s">
        <v>945</v>
      </c>
      <c r="C17" s="49">
        <v>252743</v>
      </c>
      <c r="D17" s="49">
        <v>252743</v>
      </c>
      <c r="E17" s="49">
        <v>252743</v>
      </c>
      <c r="F17" s="49"/>
      <c r="G17" s="49"/>
      <c r="H17" s="49"/>
      <c r="I17" s="49"/>
      <c r="J17" s="49"/>
      <c r="K17" s="52"/>
      <c r="L17" s="49"/>
      <c r="M17" s="49"/>
      <c r="N17" s="49"/>
      <c r="O17" s="49"/>
      <c r="P17" s="54"/>
      <c r="Q17" s="49"/>
      <c r="R17" s="49"/>
      <c r="S17" s="49"/>
      <c r="T17" s="49"/>
      <c r="U17" s="53"/>
      <c r="V17" s="53"/>
      <c r="W17" s="53"/>
      <c r="X17" s="53"/>
      <c r="Y17" s="53"/>
      <c r="Z17" s="53"/>
      <c r="AA17" s="53"/>
      <c r="AB17" s="53"/>
      <c r="AC17" s="56"/>
      <c r="AD17" s="49"/>
      <c r="AE17" s="49"/>
      <c r="AF17" s="2"/>
    </row>
    <row r="18" spans="1:32" s="76" customFormat="1" ht="15.75">
      <c r="A18" s="84" t="s">
        <v>117</v>
      </c>
      <c r="B18" s="51" t="s">
        <v>946</v>
      </c>
      <c r="C18" s="49">
        <v>240584</v>
      </c>
      <c r="D18" s="49">
        <v>240584</v>
      </c>
      <c r="E18" s="49">
        <v>240584</v>
      </c>
      <c r="F18" s="49"/>
      <c r="G18" s="49"/>
      <c r="H18" s="49"/>
      <c r="I18" s="49"/>
      <c r="J18" s="49"/>
      <c r="K18" s="52"/>
      <c r="L18" s="49"/>
      <c r="M18" s="49"/>
      <c r="N18" s="49"/>
      <c r="O18" s="49"/>
      <c r="P18" s="54"/>
      <c r="Q18" s="49"/>
      <c r="R18" s="49"/>
      <c r="S18" s="49"/>
      <c r="T18" s="49"/>
      <c r="U18" s="53"/>
      <c r="V18" s="53"/>
      <c r="W18" s="53"/>
      <c r="X18" s="53"/>
      <c r="Y18" s="53"/>
      <c r="Z18" s="53"/>
      <c r="AA18" s="53"/>
      <c r="AB18" s="53"/>
      <c r="AC18" s="56"/>
      <c r="AD18" s="49"/>
      <c r="AE18" s="49"/>
      <c r="AF18" s="2"/>
    </row>
    <row r="19" spans="1:32" s="76" customFormat="1" ht="15.75">
      <c r="A19" s="84" t="s">
        <v>118</v>
      </c>
      <c r="B19" s="51" t="s">
        <v>126</v>
      </c>
      <c r="C19" s="49">
        <v>1369607</v>
      </c>
      <c r="D19" s="49">
        <v>1369607</v>
      </c>
      <c r="E19" s="49"/>
      <c r="F19" s="49">
        <v>823327</v>
      </c>
      <c r="G19" s="49">
        <v>546280</v>
      </c>
      <c r="H19" s="49"/>
      <c r="I19" s="49"/>
      <c r="J19" s="49"/>
      <c r="K19" s="52"/>
      <c r="L19" s="49"/>
      <c r="M19" s="49"/>
      <c r="N19" s="49"/>
      <c r="O19" s="49"/>
      <c r="P19" s="54"/>
      <c r="Q19" s="49"/>
      <c r="R19" s="49"/>
      <c r="S19" s="49"/>
      <c r="T19" s="49"/>
      <c r="U19" s="53"/>
      <c r="V19" s="53"/>
      <c r="W19" s="53"/>
      <c r="X19" s="53"/>
      <c r="Y19" s="53"/>
      <c r="Z19" s="53"/>
      <c r="AA19" s="53"/>
      <c r="AB19" s="53"/>
      <c r="AC19" s="56"/>
      <c r="AD19" s="49"/>
      <c r="AE19" s="49"/>
      <c r="AF19" s="2"/>
    </row>
    <row r="20" spans="1:32" s="76" customFormat="1" ht="15.75">
      <c r="A20" s="84" t="s">
        <v>120</v>
      </c>
      <c r="B20" s="51" t="s">
        <v>947</v>
      </c>
      <c r="C20" s="49">
        <v>396129</v>
      </c>
      <c r="D20" s="49">
        <v>396129</v>
      </c>
      <c r="E20" s="49">
        <v>396129</v>
      </c>
      <c r="F20" s="49"/>
      <c r="G20" s="49"/>
      <c r="H20" s="49"/>
      <c r="I20" s="49"/>
      <c r="J20" s="49"/>
      <c r="K20" s="52"/>
      <c r="L20" s="49"/>
      <c r="M20" s="49"/>
      <c r="N20" s="49"/>
      <c r="O20" s="49"/>
      <c r="P20" s="54"/>
      <c r="Q20" s="49"/>
      <c r="R20" s="49"/>
      <c r="S20" s="49"/>
      <c r="T20" s="49"/>
      <c r="U20" s="53"/>
      <c r="V20" s="53"/>
      <c r="W20" s="53"/>
      <c r="X20" s="53"/>
      <c r="Y20" s="53"/>
      <c r="Z20" s="53"/>
      <c r="AA20" s="53"/>
      <c r="AB20" s="53"/>
      <c r="AC20" s="56"/>
      <c r="AD20" s="49"/>
      <c r="AE20" s="49"/>
      <c r="AF20" s="2"/>
    </row>
    <row r="21" spans="1:32" s="76" customFormat="1" ht="15.75">
      <c r="A21" s="84" t="s">
        <v>122</v>
      </c>
      <c r="B21" s="51" t="s">
        <v>128</v>
      </c>
      <c r="C21" s="49">
        <v>1228813</v>
      </c>
      <c r="D21" s="49"/>
      <c r="E21" s="49"/>
      <c r="F21" s="49"/>
      <c r="G21" s="49"/>
      <c r="H21" s="49"/>
      <c r="I21" s="49"/>
      <c r="J21" s="49"/>
      <c r="K21" s="52"/>
      <c r="L21" s="49"/>
      <c r="M21" s="49">
        <v>887.07</v>
      </c>
      <c r="N21" s="49">
        <v>1228813</v>
      </c>
      <c r="O21" s="49"/>
      <c r="P21" s="54"/>
      <c r="Q21" s="49"/>
      <c r="R21" s="49"/>
      <c r="S21" s="49"/>
      <c r="T21" s="49"/>
      <c r="U21" s="53"/>
      <c r="V21" s="53"/>
      <c r="W21" s="53"/>
      <c r="X21" s="53"/>
      <c r="Y21" s="53"/>
      <c r="Z21" s="53"/>
      <c r="AA21" s="53"/>
      <c r="AB21" s="53"/>
      <c r="AC21" s="56"/>
      <c r="AD21" s="49"/>
      <c r="AE21" s="49"/>
      <c r="AF21" s="2"/>
    </row>
    <row r="22" spans="1:32" s="76" customFormat="1" ht="15.75">
      <c r="A22" s="84" t="s">
        <v>123</v>
      </c>
      <c r="B22" s="51" t="s">
        <v>130</v>
      </c>
      <c r="C22" s="49">
        <v>3124355</v>
      </c>
      <c r="D22" s="49"/>
      <c r="E22" s="49"/>
      <c r="F22" s="49"/>
      <c r="G22" s="49"/>
      <c r="H22" s="49"/>
      <c r="I22" s="49"/>
      <c r="J22" s="49"/>
      <c r="K22" s="52"/>
      <c r="L22" s="49"/>
      <c r="M22" s="49"/>
      <c r="N22" s="49"/>
      <c r="O22" s="49"/>
      <c r="P22" s="54"/>
      <c r="Q22" s="49">
        <v>5545.32</v>
      </c>
      <c r="R22" s="49">
        <v>3124355</v>
      </c>
      <c r="S22" s="49"/>
      <c r="T22" s="49"/>
      <c r="U22" s="53"/>
      <c r="V22" s="53"/>
      <c r="W22" s="53"/>
      <c r="X22" s="53"/>
      <c r="Y22" s="53"/>
      <c r="Z22" s="53"/>
      <c r="AA22" s="53"/>
      <c r="AB22" s="53"/>
      <c r="AC22" s="56"/>
      <c r="AD22" s="49"/>
      <c r="AE22" s="49"/>
      <c r="AF22" s="2"/>
    </row>
    <row r="23" spans="1:32" s="76" customFormat="1" ht="15.75">
      <c r="A23" s="84" t="s">
        <v>124</v>
      </c>
      <c r="B23" s="51" t="s">
        <v>948</v>
      </c>
      <c r="C23" s="49">
        <v>1785743</v>
      </c>
      <c r="D23" s="49"/>
      <c r="E23" s="49"/>
      <c r="F23" s="49"/>
      <c r="G23" s="49"/>
      <c r="H23" s="49"/>
      <c r="I23" s="49"/>
      <c r="J23" s="49"/>
      <c r="K23" s="52"/>
      <c r="L23" s="49"/>
      <c r="M23" s="49">
        <v>1364.05</v>
      </c>
      <c r="N23" s="49">
        <v>1785743</v>
      </c>
      <c r="O23" s="49"/>
      <c r="P23" s="54"/>
      <c r="Q23" s="49"/>
      <c r="R23" s="49"/>
      <c r="S23" s="49"/>
      <c r="T23" s="49"/>
      <c r="U23" s="53"/>
      <c r="V23" s="53"/>
      <c r="W23" s="53"/>
      <c r="X23" s="53"/>
      <c r="Y23" s="53"/>
      <c r="Z23" s="53"/>
      <c r="AA23" s="53"/>
      <c r="AB23" s="53"/>
      <c r="AC23" s="56"/>
      <c r="AD23" s="49"/>
      <c r="AE23" s="49"/>
      <c r="AF23" s="2"/>
    </row>
    <row r="24" spans="1:32" s="76" customFormat="1" ht="15.75">
      <c r="A24" s="84" t="s">
        <v>125</v>
      </c>
      <c r="B24" s="51" t="s">
        <v>132</v>
      </c>
      <c r="C24" s="49">
        <v>1325870</v>
      </c>
      <c r="D24" s="49">
        <v>1325870</v>
      </c>
      <c r="E24" s="49"/>
      <c r="F24" s="49">
        <v>661425</v>
      </c>
      <c r="G24" s="49">
        <v>664445</v>
      </c>
      <c r="H24" s="49"/>
      <c r="I24" s="49"/>
      <c r="J24" s="49"/>
      <c r="K24" s="52"/>
      <c r="L24" s="49"/>
      <c r="M24" s="49"/>
      <c r="N24" s="49"/>
      <c r="O24" s="49"/>
      <c r="P24" s="54"/>
      <c r="Q24" s="49"/>
      <c r="R24" s="49"/>
      <c r="S24" s="49"/>
      <c r="T24" s="49"/>
      <c r="U24" s="53"/>
      <c r="V24" s="53"/>
      <c r="W24" s="53"/>
      <c r="X24" s="53"/>
      <c r="Y24" s="53"/>
      <c r="Z24" s="53"/>
      <c r="AA24" s="53"/>
      <c r="AB24" s="53"/>
      <c r="AC24" s="56"/>
      <c r="AD24" s="49"/>
      <c r="AE24" s="49"/>
      <c r="AF24" s="2"/>
    </row>
    <row r="25" spans="1:32" s="76" customFormat="1" ht="15.75">
      <c r="A25" s="84" t="s">
        <v>127</v>
      </c>
      <c r="B25" s="51" t="s">
        <v>949</v>
      </c>
      <c r="C25" s="49">
        <v>135428</v>
      </c>
      <c r="D25" s="49">
        <v>135428</v>
      </c>
      <c r="E25" s="49">
        <v>135428</v>
      </c>
      <c r="F25" s="49"/>
      <c r="G25" s="49"/>
      <c r="H25" s="49"/>
      <c r="I25" s="49"/>
      <c r="J25" s="49"/>
      <c r="K25" s="52"/>
      <c r="L25" s="49"/>
      <c r="M25" s="49"/>
      <c r="N25" s="49"/>
      <c r="O25" s="49"/>
      <c r="P25" s="54"/>
      <c r="Q25" s="49"/>
      <c r="R25" s="49"/>
      <c r="S25" s="49"/>
      <c r="T25" s="49"/>
      <c r="U25" s="53"/>
      <c r="V25" s="53"/>
      <c r="W25" s="53"/>
      <c r="X25" s="53"/>
      <c r="Y25" s="53"/>
      <c r="Z25" s="53"/>
      <c r="AA25" s="53"/>
      <c r="AB25" s="53"/>
      <c r="AC25" s="56"/>
      <c r="AD25" s="49"/>
      <c r="AE25" s="49"/>
      <c r="AF25" s="2"/>
    </row>
    <row r="26" spans="1:32" s="76" customFormat="1" ht="15.75">
      <c r="A26" s="84" t="s">
        <v>129</v>
      </c>
      <c r="B26" s="51" t="s">
        <v>134</v>
      </c>
      <c r="C26" s="49">
        <v>1431578</v>
      </c>
      <c r="D26" s="49"/>
      <c r="E26" s="49"/>
      <c r="F26" s="49"/>
      <c r="G26" s="49"/>
      <c r="H26" s="49"/>
      <c r="I26" s="49"/>
      <c r="J26" s="49"/>
      <c r="K26" s="52"/>
      <c r="L26" s="49"/>
      <c r="M26" s="49">
        <v>714</v>
      </c>
      <c r="N26" s="49">
        <v>1431578</v>
      </c>
      <c r="O26" s="49"/>
      <c r="P26" s="54"/>
      <c r="Q26" s="49"/>
      <c r="R26" s="49"/>
      <c r="S26" s="49"/>
      <c r="T26" s="49"/>
      <c r="U26" s="53"/>
      <c r="V26" s="53"/>
      <c r="W26" s="53"/>
      <c r="X26" s="53"/>
      <c r="Y26" s="53"/>
      <c r="Z26" s="53"/>
      <c r="AA26" s="53"/>
      <c r="AB26" s="53"/>
      <c r="AC26" s="56"/>
      <c r="AD26" s="49"/>
      <c r="AE26" s="49"/>
      <c r="AF26" s="2"/>
    </row>
    <row r="27" spans="1:32" s="76" customFormat="1" ht="15.75">
      <c r="A27" s="84" t="s">
        <v>131</v>
      </c>
      <c r="B27" s="51" t="s">
        <v>136</v>
      </c>
      <c r="C27" s="49">
        <v>1970652</v>
      </c>
      <c r="D27" s="49"/>
      <c r="E27" s="49"/>
      <c r="F27" s="49"/>
      <c r="G27" s="49"/>
      <c r="H27" s="49"/>
      <c r="I27" s="49"/>
      <c r="J27" s="49"/>
      <c r="K27" s="52"/>
      <c r="L27" s="49"/>
      <c r="M27" s="49">
        <v>1334</v>
      </c>
      <c r="N27" s="49">
        <v>1970652</v>
      </c>
      <c r="O27" s="49"/>
      <c r="P27" s="54"/>
      <c r="Q27" s="49"/>
      <c r="R27" s="49"/>
      <c r="S27" s="49"/>
      <c r="T27" s="49"/>
      <c r="U27" s="53"/>
      <c r="V27" s="53"/>
      <c r="W27" s="53"/>
      <c r="X27" s="53"/>
      <c r="Y27" s="53"/>
      <c r="Z27" s="53"/>
      <c r="AA27" s="53"/>
      <c r="AB27" s="53"/>
      <c r="AC27" s="56"/>
      <c r="AD27" s="49"/>
      <c r="AE27" s="49"/>
      <c r="AF27" s="2"/>
    </row>
    <row r="28" spans="1:32" s="76" customFormat="1" ht="15.75">
      <c r="A28" s="84" t="s">
        <v>133</v>
      </c>
      <c r="B28" s="51" t="s">
        <v>950</v>
      </c>
      <c r="C28" s="49">
        <v>367955</v>
      </c>
      <c r="D28" s="49">
        <v>367955</v>
      </c>
      <c r="E28" s="49">
        <v>367955</v>
      </c>
      <c r="F28" s="49"/>
      <c r="G28" s="49"/>
      <c r="H28" s="49"/>
      <c r="I28" s="49"/>
      <c r="J28" s="49"/>
      <c r="K28" s="52"/>
      <c r="L28" s="49"/>
      <c r="M28" s="49"/>
      <c r="N28" s="49"/>
      <c r="O28" s="49"/>
      <c r="P28" s="54"/>
      <c r="Q28" s="49"/>
      <c r="R28" s="49"/>
      <c r="S28" s="49"/>
      <c r="T28" s="49"/>
      <c r="U28" s="53"/>
      <c r="V28" s="53"/>
      <c r="W28" s="53"/>
      <c r="X28" s="53"/>
      <c r="Y28" s="53"/>
      <c r="Z28" s="53"/>
      <c r="AA28" s="53"/>
      <c r="AB28" s="53"/>
      <c r="AC28" s="56"/>
      <c r="AD28" s="49"/>
      <c r="AE28" s="49"/>
      <c r="AF28" s="2"/>
    </row>
    <row r="29" spans="1:32" s="76" customFormat="1" ht="15.75">
      <c r="A29" s="84" t="s">
        <v>135</v>
      </c>
      <c r="B29" s="51" t="s">
        <v>142</v>
      </c>
      <c r="C29" s="49">
        <v>374572</v>
      </c>
      <c r="D29" s="49">
        <v>374572</v>
      </c>
      <c r="E29" s="49">
        <v>374572</v>
      </c>
      <c r="F29" s="49"/>
      <c r="G29" s="49"/>
      <c r="H29" s="49"/>
      <c r="I29" s="49"/>
      <c r="J29" s="49"/>
      <c r="K29" s="52"/>
      <c r="L29" s="49"/>
      <c r="M29" s="49"/>
      <c r="N29" s="49"/>
      <c r="O29" s="49"/>
      <c r="P29" s="54"/>
      <c r="Q29" s="49"/>
      <c r="R29" s="49"/>
      <c r="S29" s="49"/>
      <c r="T29" s="49"/>
      <c r="U29" s="53"/>
      <c r="V29" s="53"/>
      <c r="W29" s="53"/>
      <c r="X29" s="53"/>
      <c r="Y29" s="53"/>
      <c r="Z29" s="53"/>
      <c r="AA29" s="53"/>
      <c r="AB29" s="53"/>
      <c r="AC29" s="56"/>
      <c r="AD29" s="49"/>
      <c r="AE29" s="49"/>
      <c r="AF29" s="2"/>
    </row>
    <row r="30" spans="1:32" s="76" customFormat="1" ht="15.75">
      <c r="A30" s="84" t="s">
        <v>137</v>
      </c>
      <c r="B30" s="51" t="s">
        <v>144</v>
      </c>
      <c r="C30" s="49">
        <v>1976124</v>
      </c>
      <c r="D30" s="49"/>
      <c r="E30" s="49"/>
      <c r="F30" s="49"/>
      <c r="G30" s="49"/>
      <c r="H30" s="49"/>
      <c r="I30" s="49"/>
      <c r="J30" s="49"/>
      <c r="K30" s="52"/>
      <c r="L30" s="49"/>
      <c r="M30" s="49">
        <v>1098.9</v>
      </c>
      <c r="N30" s="49">
        <v>1976124</v>
      </c>
      <c r="O30" s="49"/>
      <c r="P30" s="54"/>
      <c r="Q30" s="49"/>
      <c r="R30" s="49"/>
      <c r="S30" s="49"/>
      <c r="T30" s="49"/>
      <c r="U30" s="53"/>
      <c r="V30" s="53"/>
      <c r="W30" s="53"/>
      <c r="X30" s="53"/>
      <c r="Y30" s="53"/>
      <c r="Z30" s="53"/>
      <c r="AA30" s="53"/>
      <c r="AB30" s="53"/>
      <c r="AC30" s="56"/>
      <c r="AD30" s="49"/>
      <c r="AE30" s="49"/>
      <c r="AF30" s="2"/>
    </row>
    <row r="31" spans="1:32" s="76" customFormat="1" ht="15.75">
      <c r="A31" s="84" t="s">
        <v>138</v>
      </c>
      <c r="B31" s="51" t="s">
        <v>146</v>
      </c>
      <c r="C31" s="49">
        <v>2180678</v>
      </c>
      <c r="D31" s="49"/>
      <c r="E31" s="49"/>
      <c r="F31" s="49"/>
      <c r="G31" s="49"/>
      <c r="H31" s="49"/>
      <c r="I31" s="49"/>
      <c r="J31" s="49"/>
      <c r="K31" s="52"/>
      <c r="L31" s="49"/>
      <c r="M31" s="49">
        <v>1360</v>
      </c>
      <c r="N31" s="49">
        <v>2180678</v>
      </c>
      <c r="O31" s="49"/>
      <c r="P31" s="54"/>
      <c r="Q31" s="49"/>
      <c r="R31" s="49"/>
      <c r="S31" s="49"/>
      <c r="T31" s="49"/>
      <c r="U31" s="53"/>
      <c r="V31" s="53"/>
      <c r="W31" s="53"/>
      <c r="X31" s="53"/>
      <c r="Y31" s="53"/>
      <c r="Z31" s="53"/>
      <c r="AA31" s="53"/>
      <c r="AB31" s="53"/>
      <c r="AC31" s="56"/>
      <c r="AD31" s="49"/>
      <c r="AE31" s="49"/>
      <c r="AF31" s="2"/>
    </row>
    <row r="32" spans="1:32" s="76" customFormat="1" ht="15.75">
      <c r="A32" s="84" t="s">
        <v>139</v>
      </c>
      <c r="B32" s="51" t="s">
        <v>114</v>
      </c>
      <c r="C32" s="49">
        <v>1292700</v>
      </c>
      <c r="D32" s="49"/>
      <c r="E32" s="49"/>
      <c r="F32" s="49"/>
      <c r="G32" s="49"/>
      <c r="H32" s="49"/>
      <c r="I32" s="49"/>
      <c r="J32" s="49"/>
      <c r="K32" s="52"/>
      <c r="L32" s="49"/>
      <c r="M32" s="49">
        <v>760</v>
      </c>
      <c r="N32" s="49">
        <v>1292700</v>
      </c>
      <c r="O32" s="49"/>
      <c r="P32" s="54"/>
      <c r="Q32" s="49"/>
      <c r="R32" s="49"/>
      <c r="S32" s="49"/>
      <c r="T32" s="49"/>
      <c r="U32" s="53"/>
      <c r="V32" s="53"/>
      <c r="W32" s="53"/>
      <c r="X32" s="53"/>
      <c r="Y32" s="53"/>
      <c r="Z32" s="53"/>
      <c r="AA32" s="53"/>
      <c r="AB32" s="53"/>
      <c r="AC32" s="56"/>
      <c r="AD32" s="49"/>
      <c r="AE32" s="49"/>
      <c r="AF32" s="2"/>
    </row>
    <row r="33" spans="1:32" s="76" customFormat="1" ht="15.75">
      <c r="A33" s="84" t="s">
        <v>140</v>
      </c>
      <c r="B33" s="51" t="s">
        <v>116</v>
      </c>
      <c r="C33" s="49">
        <v>4455891</v>
      </c>
      <c r="D33" s="49">
        <v>509109</v>
      </c>
      <c r="E33" s="49"/>
      <c r="F33" s="49">
        <v>258826</v>
      </c>
      <c r="G33" s="49">
        <v>250283</v>
      </c>
      <c r="H33" s="49"/>
      <c r="I33" s="49"/>
      <c r="J33" s="49"/>
      <c r="K33" s="52"/>
      <c r="L33" s="49"/>
      <c r="M33" s="49">
        <v>1172</v>
      </c>
      <c r="N33" s="49">
        <v>1934381</v>
      </c>
      <c r="O33" s="49"/>
      <c r="P33" s="54"/>
      <c r="Q33" s="49">
        <v>4060.32</v>
      </c>
      <c r="R33" s="49">
        <v>2012401</v>
      </c>
      <c r="S33" s="49"/>
      <c r="T33" s="49"/>
      <c r="U33" s="53"/>
      <c r="V33" s="53"/>
      <c r="W33" s="53"/>
      <c r="X33" s="53"/>
      <c r="Y33" s="53"/>
      <c r="Z33" s="53"/>
      <c r="AA33" s="53"/>
      <c r="AB33" s="53"/>
      <c r="AC33" s="56"/>
      <c r="AD33" s="49"/>
      <c r="AE33" s="49"/>
      <c r="AF33" s="2"/>
    </row>
    <row r="34" spans="1:32" s="76" customFormat="1" ht="15.75">
      <c r="A34" s="84" t="s">
        <v>141</v>
      </c>
      <c r="B34" s="51" t="s">
        <v>951</v>
      </c>
      <c r="C34" s="49">
        <v>1318954</v>
      </c>
      <c r="D34" s="49"/>
      <c r="E34" s="49"/>
      <c r="F34" s="49"/>
      <c r="G34" s="49"/>
      <c r="H34" s="49"/>
      <c r="I34" s="49"/>
      <c r="J34" s="49"/>
      <c r="K34" s="52"/>
      <c r="L34" s="49"/>
      <c r="M34" s="49">
        <v>1103</v>
      </c>
      <c r="N34" s="49">
        <v>1318954</v>
      </c>
      <c r="O34" s="49"/>
      <c r="P34" s="54"/>
      <c r="Q34" s="49"/>
      <c r="R34" s="49"/>
      <c r="S34" s="49"/>
      <c r="T34" s="49"/>
      <c r="U34" s="53"/>
      <c r="V34" s="53"/>
      <c r="W34" s="53"/>
      <c r="X34" s="53"/>
      <c r="Y34" s="53"/>
      <c r="Z34" s="53"/>
      <c r="AA34" s="53"/>
      <c r="AB34" s="53"/>
      <c r="AC34" s="56"/>
      <c r="AD34" s="49"/>
      <c r="AE34" s="49"/>
      <c r="AF34" s="2"/>
    </row>
    <row r="35" spans="1:32" s="76" customFormat="1" ht="15.75">
      <c r="A35" s="84" t="s">
        <v>143</v>
      </c>
      <c r="B35" s="51" t="s">
        <v>952</v>
      </c>
      <c r="C35" s="49">
        <v>1242016</v>
      </c>
      <c r="D35" s="49"/>
      <c r="E35" s="49"/>
      <c r="F35" s="49"/>
      <c r="G35" s="49"/>
      <c r="H35" s="49"/>
      <c r="I35" s="49"/>
      <c r="J35" s="49"/>
      <c r="K35" s="52"/>
      <c r="L35" s="49"/>
      <c r="M35" s="49">
        <v>577.5</v>
      </c>
      <c r="N35" s="49">
        <v>1242016</v>
      </c>
      <c r="O35" s="49"/>
      <c r="P35" s="54"/>
      <c r="Q35" s="49"/>
      <c r="R35" s="49"/>
      <c r="S35" s="49"/>
      <c r="T35" s="49"/>
      <c r="U35" s="53"/>
      <c r="V35" s="53"/>
      <c r="W35" s="53"/>
      <c r="X35" s="53"/>
      <c r="Y35" s="53"/>
      <c r="Z35" s="53"/>
      <c r="AA35" s="53"/>
      <c r="AB35" s="53"/>
      <c r="AC35" s="56"/>
      <c r="AD35" s="49"/>
      <c r="AE35" s="49"/>
      <c r="AF35" s="2"/>
    </row>
    <row r="36" spans="1:32" s="76" customFormat="1" ht="15.75">
      <c r="A36" s="84" t="s">
        <v>145</v>
      </c>
      <c r="B36" s="51" t="s">
        <v>953</v>
      </c>
      <c r="C36" s="49">
        <v>173057</v>
      </c>
      <c r="D36" s="49">
        <v>173057</v>
      </c>
      <c r="E36" s="49">
        <v>173057</v>
      </c>
      <c r="F36" s="49"/>
      <c r="G36" s="49"/>
      <c r="H36" s="49"/>
      <c r="I36" s="49"/>
      <c r="J36" s="49"/>
      <c r="K36" s="52"/>
      <c r="L36" s="49"/>
      <c r="M36" s="49"/>
      <c r="N36" s="49"/>
      <c r="O36" s="49"/>
      <c r="P36" s="54"/>
      <c r="Q36" s="49"/>
      <c r="R36" s="49"/>
      <c r="S36" s="49"/>
      <c r="T36" s="49"/>
      <c r="U36" s="53"/>
      <c r="V36" s="53"/>
      <c r="W36" s="53"/>
      <c r="X36" s="53"/>
      <c r="Y36" s="53"/>
      <c r="Z36" s="53"/>
      <c r="AA36" s="53"/>
      <c r="AB36" s="53"/>
      <c r="AC36" s="56"/>
      <c r="AD36" s="49"/>
      <c r="AE36" s="49"/>
      <c r="AF36" s="2"/>
    </row>
    <row r="37" spans="1:32" s="76" customFormat="1" ht="15.75">
      <c r="A37" s="84" t="s">
        <v>147</v>
      </c>
      <c r="B37" s="51" t="s">
        <v>987</v>
      </c>
      <c r="C37" s="49">
        <v>15294</v>
      </c>
      <c r="D37" s="49"/>
      <c r="E37" s="49"/>
      <c r="F37" s="49"/>
      <c r="G37" s="49"/>
      <c r="H37" s="49"/>
      <c r="I37" s="49"/>
      <c r="J37" s="49"/>
      <c r="K37" s="52"/>
      <c r="L37" s="49"/>
      <c r="M37" s="49"/>
      <c r="N37" s="49"/>
      <c r="O37" s="49"/>
      <c r="P37" s="54"/>
      <c r="Q37" s="49"/>
      <c r="R37" s="49"/>
      <c r="S37" s="49"/>
      <c r="T37" s="49"/>
      <c r="U37" s="53"/>
      <c r="V37" s="53"/>
      <c r="W37" s="53"/>
      <c r="X37" s="53"/>
      <c r="Y37" s="53"/>
      <c r="Z37" s="53"/>
      <c r="AA37" s="53"/>
      <c r="AB37" s="53"/>
      <c r="AC37" s="56">
        <v>15294</v>
      </c>
      <c r="AD37" s="49">
        <v>15294</v>
      </c>
      <c r="AE37" s="49"/>
      <c r="AF37" s="2"/>
    </row>
    <row r="38" spans="1:32" s="76" customFormat="1" ht="15.75">
      <c r="A38" s="80" t="s">
        <v>149</v>
      </c>
      <c r="B38" s="100" t="s">
        <v>988</v>
      </c>
      <c r="C38" s="98">
        <v>139564</v>
      </c>
      <c r="D38" s="98"/>
      <c r="E38" s="98"/>
      <c r="F38" s="98"/>
      <c r="G38" s="98"/>
      <c r="H38" s="98"/>
      <c r="I38" s="98"/>
      <c r="J38" s="98"/>
      <c r="K38" s="101"/>
      <c r="L38" s="98"/>
      <c r="M38" s="98"/>
      <c r="N38" s="98"/>
      <c r="O38" s="98"/>
      <c r="P38" s="102"/>
      <c r="Q38" s="98"/>
      <c r="R38" s="98"/>
      <c r="S38" s="98"/>
      <c r="T38" s="98"/>
      <c r="U38" s="103"/>
      <c r="V38" s="103"/>
      <c r="W38" s="103"/>
      <c r="X38" s="103"/>
      <c r="Y38" s="103"/>
      <c r="Z38" s="103"/>
      <c r="AA38" s="103"/>
      <c r="AB38" s="103"/>
      <c r="AC38" s="99">
        <v>139564</v>
      </c>
      <c r="AD38" s="98">
        <v>98799</v>
      </c>
      <c r="AE38" s="98">
        <v>40765</v>
      </c>
      <c r="AF38" s="2"/>
    </row>
    <row r="39" spans="1:32" s="26" customFormat="1" ht="15.75">
      <c r="A39" s="612" t="s">
        <v>73</v>
      </c>
      <c r="B39" s="612"/>
      <c r="C39" s="50">
        <v>32628329</v>
      </c>
      <c r="D39" s="50">
        <v>8067756</v>
      </c>
      <c r="E39" s="50">
        <v>1940468</v>
      </c>
      <c r="F39" s="50">
        <v>1743578</v>
      </c>
      <c r="G39" s="50">
        <v>1461008</v>
      </c>
      <c r="H39" s="50">
        <v>2922702</v>
      </c>
      <c r="I39" s="50"/>
      <c r="J39" s="50"/>
      <c r="K39" s="50"/>
      <c r="L39" s="50"/>
      <c r="M39" s="50">
        <v>12057.52</v>
      </c>
      <c r="N39" s="50">
        <v>19268959</v>
      </c>
      <c r="O39" s="50"/>
      <c r="P39" s="50"/>
      <c r="Q39" s="50">
        <v>9605.64</v>
      </c>
      <c r="R39" s="50">
        <v>5136756</v>
      </c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>
        <v>154858</v>
      </c>
      <c r="AD39" s="50">
        <v>114093</v>
      </c>
      <c r="AE39" s="50">
        <v>40765</v>
      </c>
      <c r="AF39" s="185"/>
    </row>
    <row r="40" spans="1:32" s="76" customFormat="1" ht="15.75">
      <c r="A40" s="163" t="s">
        <v>27</v>
      </c>
      <c r="B40" s="164"/>
      <c r="C40" s="90"/>
      <c r="D40" s="90"/>
      <c r="E40" s="90"/>
      <c r="F40" s="90"/>
      <c r="G40" s="90"/>
      <c r="H40" s="90"/>
      <c r="I40" s="90"/>
      <c r="J40" s="90"/>
      <c r="K40" s="16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165"/>
      <c r="AD40" s="90"/>
      <c r="AE40" s="128"/>
      <c r="AF40" s="2"/>
    </row>
    <row r="41" spans="1:32" s="76" customFormat="1" ht="15.75">
      <c r="A41" s="124" t="s">
        <v>151</v>
      </c>
      <c r="B41" s="91" t="s">
        <v>148</v>
      </c>
      <c r="C41" s="49">
        <v>1014311</v>
      </c>
      <c r="D41" s="87"/>
      <c r="E41" s="87"/>
      <c r="F41" s="87"/>
      <c r="G41" s="87"/>
      <c r="H41" s="87"/>
      <c r="I41" s="87"/>
      <c r="J41" s="87"/>
      <c r="K41" s="87"/>
      <c r="L41" s="87"/>
      <c r="M41" s="87">
        <v>640</v>
      </c>
      <c r="N41" s="87">
        <v>886342</v>
      </c>
      <c r="O41" s="87"/>
      <c r="P41" s="87"/>
      <c r="Q41" s="87"/>
      <c r="R41" s="87"/>
      <c r="S41" s="87">
        <v>75</v>
      </c>
      <c r="T41" s="87">
        <v>88572</v>
      </c>
      <c r="U41" s="87"/>
      <c r="V41" s="87">
        <v>39397</v>
      </c>
      <c r="W41" s="87"/>
      <c r="X41" s="87"/>
      <c r="Y41" s="87"/>
      <c r="Z41" s="87"/>
      <c r="AA41" s="87"/>
      <c r="AB41" s="87"/>
      <c r="AC41" s="86"/>
      <c r="AD41" s="87"/>
      <c r="AE41" s="87"/>
      <c r="AF41" s="2"/>
    </row>
    <row r="42" spans="1:32" s="76" customFormat="1" ht="15.75">
      <c r="A42" s="96" t="s">
        <v>153</v>
      </c>
      <c r="B42" s="104" t="s">
        <v>150</v>
      </c>
      <c r="C42" s="49">
        <v>951700</v>
      </c>
      <c r="D42" s="98"/>
      <c r="E42" s="98"/>
      <c r="F42" s="98"/>
      <c r="G42" s="98"/>
      <c r="H42" s="98"/>
      <c r="I42" s="98"/>
      <c r="J42" s="98"/>
      <c r="K42" s="98"/>
      <c r="L42" s="98"/>
      <c r="M42" s="98">
        <v>640</v>
      </c>
      <c r="N42" s="98">
        <v>822758</v>
      </c>
      <c r="O42" s="98"/>
      <c r="P42" s="98"/>
      <c r="Q42" s="98"/>
      <c r="R42" s="98"/>
      <c r="S42" s="98">
        <v>74</v>
      </c>
      <c r="T42" s="98">
        <v>89545</v>
      </c>
      <c r="U42" s="98"/>
      <c r="V42" s="98">
        <v>39397</v>
      </c>
      <c r="W42" s="98"/>
      <c r="X42" s="98"/>
      <c r="Y42" s="98"/>
      <c r="Z42" s="98"/>
      <c r="AA42" s="98"/>
      <c r="AB42" s="98"/>
      <c r="AC42" s="99"/>
      <c r="AD42" s="98"/>
      <c r="AE42" s="98"/>
      <c r="AF42" s="2"/>
    </row>
    <row r="43" spans="1:32" s="26" customFormat="1" ht="15.75">
      <c r="A43" s="610" t="s">
        <v>74</v>
      </c>
      <c r="B43" s="610"/>
      <c r="C43" s="50">
        <v>1966011</v>
      </c>
      <c r="D43" s="50"/>
      <c r="E43" s="50"/>
      <c r="F43" s="50"/>
      <c r="G43" s="50"/>
      <c r="H43" s="50"/>
      <c r="I43" s="50"/>
      <c r="J43" s="50"/>
      <c r="K43" s="50"/>
      <c r="L43" s="50"/>
      <c r="M43" s="50">
        <v>1280</v>
      </c>
      <c r="N43" s="50">
        <v>1709100</v>
      </c>
      <c r="O43" s="50"/>
      <c r="P43" s="50"/>
      <c r="Q43" s="50"/>
      <c r="R43" s="50"/>
      <c r="S43" s="50">
        <v>149</v>
      </c>
      <c r="T43" s="50">
        <v>178117</v>
      </c>
      <c r="U43" s="50"/>
      <c r="V43" s="50">
        <v>78794</v>
      </c>
      <c r="W43" s="50"/>
      <c r="X43" s="50"/>
      <c r="Y43" s="50"/>
      <c r="Z43" s="50"/>
      <c r="AA43" s="50"/>
      <c r="AB43" s="50"/>
      <c r="AC43" s="93"/>
      <c r="AD43" s="50"/>
      <c r="AE43" s="50"/>
      <c r="AF43" s="185"/>
    </row>
    <row r="44" spans="1:32" s="76" customFormat="1" ht="15.75">
      <c r="A44" s="166" t="s">
        <v>28</v>
      </c>
      <c r="B44" s="164"/>
      <c r="C44" s="90"/>
      <c r="D44" s="90"/>
      <c r="E44" s="90"/>
      <c r="F44" s="90"/>
      <c r="G44" s="90"/>
      <c r="H44" s="90"/>
      <c r="I44" s="90"/>
      <c r="J44" s="90"/>
      <c r="K44" s="16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65"/>
      <c r="AD44" s="90"/>
      <c r="AE44" s="128"/>
      <c r="AF44" s="2"/>
    </row>
    <row r="45" spans="1:32" s="76" customFormat="1" ht="15.75">
      <c r="A45" s="124" t="s">
        <v>155</v>
      </c>
      <c r="B45" s="92" t="s">
        <v>152</v>
      </c>
      <c r="C45" s="49">
        <v>1143879</v>
      </c>
      <c r="D45" s="87"/>
      <c r="E45" s="87"/>
      <c r="F45" s="130"/>
      <c r="G45" s="130"/>
      <c r="H45" s="130"/>
      <c r="I45" s="130"/>
      <c r="J45" s="87"/>
      <c r="K45" s="87"/>
      <c r="L45" s="87"/>
      <c r="M45" s="87"/>
      <c r="N45" s="87"/>
      <c r="O45" s="87"/>
      <c r="P45" s="87"/>
      <c r="Q45" s="131">
        <v>1112</v>
      </c>
      <c r="R45" s="87">
        <v>1143879</v>
      </c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6"/>
      <c r="AD45" s="87"/>
      <c r="AE45" s="87"/>
      <c r="AF45" s="2"/>
    </row>
    <row r="46" spans="1:32" s="76" customFormat="1" ht="15.75">
      <c r="A46" s="48" t="s">
        <v>157</v>
      </c>
      <c r="B46" s="55" t="s">
        <v>154</v>
      </c>
      <c r="C46" s="49">
        <v>2897455</v>
      </c>
      <c r="D46" s="49">
        <v>1753576</v>
      </c>
      <c r="E46" s="49"/>
      <c r="F46" s="49">
        <v>351255</v>
      </c>
      <c r="G46" s="49">
        <v>259621</v>
      </c>
      <c r="H46" s="49">
        <v>997246</v>
      </c>
      <c r="I46" s="49">
        <v>145454</v>
      </c>
      <c r="J46" s="49"/>
      <c r="K46" s="49"/>
      <c r="L46" s="49"/>
      <c r="M46" s="49"/>
      <c r="N46" s="49"/>
      <c r="O46" s="49"/>
      <c r="P46" s="49"/>
      <c r="Q46" s="40">
        <v>1112</v>
      </c>
      <c r="R46" s="49">
        <v>1143879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6"/>
      <c r="AD46" s="49"/>
      <c r="AE46" s="49"/>
      <c r="AF46" s="2"/>
    </row>
    <row r="47" spans="1:32" s="76" customFormat="1" ht="15.75">
      <c r="A47" s="48" t="s">
        <v>159</v>
      </c>
      <c r="B47" s="55" t="s">
        <v>156</v>
      </c>
      <c r="C47" s="49">
        <v>657031</v>
      </c>
      <c r="D47" s="49"/>
      <c r="E47" s="49"/>
      <c r="F47" s="49"/>
      <c r="G47" s="49"/>
      <c r="H47" s="49"/>
      <c r="I47" s="49"/>
      <c r="J47" s="49"/>
      <c r="K47" s="49"/>
      <c r="L47" s="49"/>
      <c r="M47" s="40">
        <v>530.8</v>
      </c>
      <c r="N47" s="49">
        <v>657031</v>
      </c>
      <c r="O47" s="49"/>
      <c r="P47" s="49"/>
      <c r="Q47" s="40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6"/>
      <c r="AD47" s="49"/>
      <c r="AE47" s="49"/>
      <c r="AF47" s="2"/>
    </row>
    <row r="48" spans="1:32" s="76" customFormat="1" ht="15.75">
      <c r="A48" s="48" t="s">
        <v>161</v>
      </c>
      <c r="B48" s="55" t="s">
        <v>158</v>
      </c>
      <c r="C48" s="49">
        <v>768141</v>
      </c>
      <c r="D48" s="49"/>
      <c r="E48" s="49"/>
      <c r="F48" s="49"/>
      <c r="G48" s="49"/>
      <c r="H48" s="49"/>
      <c r="I48" s="49"/>
      <c r="J48" s="49"/>
      <c r="K48" s="49"/>
      <c r="L48" s="49"/>
      <c r="M48" s="40">
        <v>534.7</v>
      </c>
      <c r="N48" s="49">
        <v>768141</v>
      </c>
      <c r="O48" s="49"/>
      <c r="P48" s="49"/>
      <c r="Q48" s="40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6"/>
      <c r="AD48" s="49"/>
      <c r="AE48" s="49"/>
      <c r="AF48" s="2"/>
    </row>
    <row r="49" spans="1:32" s="76" customFormat="1" ht="15.75">
      <c r="A49" s="48" t="s">
        <v>163</v>
      </c>
      <c r="B49" s="55" t="s">
        <v>160</v>
      </c>
      <c r="C49" s="49">
        <v>738735</v>
      </c>
      <c r="D49" s="49"/>
      <c r="E49" s="49"/>
      <c r="F49" s="49"/>
      <c r="G49" s="49"/>
      <c r="H49" s="49"/>
      <c r="I49" s="49"/>
      <c r="J49" s="49"/>
      <c r="K49" s="49"/>
      <c r="L49" s="49"/>
      <c r="M49" s="40">
        <v>530.8</v>
      </c>
      <c r="N49" s="49">
        <v>738735</v>
      </c>
      <c r="O49" s="49"/>
      <c r="P49" s="49"/>
      <c r="Q49" s="40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56"/>
      <c r="AD49" s="49"/>
      <c r="AE49" s="49"/>
      <c r="AF49" s="2"/>
    </row>
    <row r="50" spans="1:32" s="76" customFormat="1" ht="15.75">
      <c r="A50" s="48" t="s">
        <v>165</v>
      </c>
      <c r="B50" s="55" t="s">
        <v>162</v>
      </c>
      <c r="C50" s="49">
        <v>1523108</v>
      </c>
      <c r="D50" s="49"/>
      <c r="E50" s="49"/>
      <c r="F50" s="49"/>
      <c r="G50" s="49"/>
      <c r="H50" s="49"/>
      <c r="I50" s="49"/>
      <c r="J50" s="49"/>
      <c r="K50" s="49"/>
      <c r="L50" s="49"/>
      <c r="M50" s="40">
        <v>1373</v>
      </c>
      <c r="N50" s="49">
        <v>1523108</v>
      </c>
      <c r="O50" s="49"/>
      <c r="P50" s="49"/>
      <c r="Q50" s="40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6"/>
      <c r="AD50" s="49"/>
      <c r="AE50" s="49"/>
      <c r="AF50" s="2"/>
    </row>
    <row r="51" spans="1:32" s="76" customFormat="1" ht="15.75">
      <c r="A51" s="48" t="s">
        <v>167</v>
      </c>
      <c r="B51" s="55" t="s">
        <v>164</v>
      </c>
      <c r="C51" s="49">
        <v>1470045</v>
      </c>
      <c r="D51" s="49"/>
      <c r="E51" s="49"/>
      <c r="F51" s="49"/>
      <c r="G51" s="49"/>
      <c r="H51" s="49"/>
      <c r="I51" s="49"/>
      <c r="J51" s="49"/>
      <c r="K51" s="49"/>
      <c r="L51" s="49"/>
      <c r="M51" s="40">
        <v>1320</v>
      </c>
      <c r="N51" s="49">
        <v>1470045</v>
      </c>
      <c r="O51" s="49"/>
      <c r="P51" s="49"/>
      <c r="Q51" s="40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56"/>
      <c r="AD51" s="49"/>
      <c r="AE51" s="49"/>
      <c r="AF51" s="2"/>
    </row>
    <row r="52" spans="1:32" s="76" customFormat="1" ht="15.75">
      <c r="A52" s="48" t="s">
        <v>168</v>
      </c>
      <c r="B52" s="55" t="s">
        <v>166</v>
      </c>
      <c r="C52" s="49">
        <v>1617486</v>
      </c>
      <c r="D52" s="49">
        <v>560569</v>
      </c>
      <c r="E52" s="49"/>
      <c r="F52" s="49"/>
      <c r="G52" s="49"/>
      <c r="H52" s="49">
        <v>560569</v>
      </c>
      <c r="I52" s="49"/>
      <c r="J52" s="49"/>
      <c r="K52" s="49"/>
      <c r="L52" s="49"/>
      <c r="M52" s="40">
        <v>768</v>
      </c>
      <c r="N52" s="49">
        <v>568675</v>
      </c>
      <c r="O52" s="49"/>
      <c r="P52" s="49"/>
      <c r="Q52" s="40">
        <v>473</v>
      </c>
      <c r="R52" s="49">
        <v>488242</v>
      </c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6"/>
      <c r="AD52" s="49"/>
      <c r="AE52" s="49"/>
      <c r="AF52" s="2"/>
    </row>
    <row r="53" spans="1:32" s="76" customFormat="1" ht="15.75">
      <c r="A53" s="48" t="s">
        <v>171</v>
      </c>
      <c r="B53" s="55" t="s">
        <v>169</v>
      </c>
      <c r="C53" s="49">
        <v>1446193</v>
      </c>
      <c r="D53" s="49">
        <v>701645</v>
      </c>
      <c r="E53" s="49"/>
      <c r="F53" s="49"/>
      <c r="G53" s="49"/>
      <c r="H53" s="49">
        <v>701645</v>
      </c>
      <c r="I53" s="49"/>
      <c r="J53" s="49"/>
      <c r="K53" s="49"/>
      <c r="L53" s="49"/>
      <c r="M53" s="40">
        <v>619</v>
      </c>
      <c r="N53" s="49">
        <v>744548</v>
      </c>
      <c r="O53" s="49"/>
      <c r="P53" s="49"/>
      <c r="Q53" s="4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56"/>
      <c r="AD53" s="49"/>
      <c r="AE53" s="49"/>
      <c r="AF53" s="2"/>
    </row>
    <row r="54" spans="1:32" s="76" customFormat="1" ht="15.75">
      <c r="A54" s="48" t="s">
        <v>173</v>
      </c>
      <c r="B54" s="55" t="s">
        <v>170</v>
      </c>
      <c r="C54" s="49">
        <v>1740831</v>
      </c>
      <c r="D54" s="49">
        <v>556578</v>
      </c>
      <c r="E54" s="49"/>
      <c r="F54" s="49">
        <v>287033</v>
      </c>
      <c r="G54" s="49">
        <v>269545</v>
      </c>
      <c r="H54" s="49"/>
      <c r="I54" s="49"/>
      <c r="J54" s="49"/>
      <c r="K54" s="49"/>
      <c r="L54" s="49"/>
      <c r="M54" s="40">
        <v>935</v>
      </c>
      <c r="N54" s="49">
        <v>1184253</v>
      </c>
      <c r="O54" s="49"/>
      <c r="P54" s="49"/>
      <c r="Q54" s="40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6"/>
      <c r="AD54" s="49"/>
      <c r="AE54" s="49"/>
      <c r="AF54" s="2"/>
    </row>
    <row r="55" spans="1:32" s="76" customFormat="1" ht="15.75">
      <c r="A55" s="48" t="s">
        <v>175</v>
      </c>
      <c r="B55" s="55" t="s">
        <v>172</v>
      </c>
      <c r="C55" s="49">
        <v>936031</v>
      </c>
      <c r="D55" s="49"/>
      <c r="E55" s="49"/>
      <c r="F55" s="49"/>
      <c r="G55" s="49"/>
      <c r="H55" s="49"/>
      <c r="I55" s="49"/>
      <c r="J55" s="49"/>
      <c r="K55" s="49"/>
      <c r="L55" s="49"/>
      <c r="M55" s="40">
        <v>720</v>
      </c>
      <c r="N55" s="49">
        <v>936031</v>
      </c>
      <c r="O55" s="49"/>
      <c r="P55" s="49"/>
      <c r="Q55" s="40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56"/>
      <c r="AD55" s="49"/>
      <c r="AE55" s="49"/>
      <c r="AF55" s="2"/>
    </row>
    <row r="56" spans="1:32" s="76" customFormat="1" ht="15.75">
      <c r="A56" s="48" t="s">
        <v>177</v>
      </c>
      <c r="B56" s="55" t="s">
        <v>174</v>
      </c>
      <c r="C56" s="49">
        <v>1035252</v>
      </c>
      <c r="D56" s="49"/>
      <c r="E56" s="49"/>
      <c r="F56" s="49"/>
      <c r="G56" s="49"/>
      <c r="H56" s="49"/>
      <c r="I56" s="49"/>
      <c r="J56" s="49"/>
      <c r="K56" s="49"/>
      <c r="L56" s="49"/>
      <c r="M56" s="40">
        <v>512.5</v>
      </c>
      <c r="N56" s="49">
        <v>611610</v>
      </c>
      <c r="O56" s="49"/>
      <c r="P56" s="49"/>
      <c r="Q56" s="40">
        <v>420</v>
      </c>
      <c r="R56" s="49">
        <v>423642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56"/>
      <c r="AD56" s="49"/>
      <c r="AE56" s="49"/>
      <c r="AF56" s="2"/>
    </row>
    <row r="57" spans="1:32" s="76" customFormat="1" ht="15.75">
      <c r="A57" s="48" t="s">
        <v>179</v>
      </c>
      <c r="B57" s="55" t="s">
        <v>176</v>
      </c>
      <c r="C57" s="49">
        <v>2217504</v>
      </c>
      <c r="D57" s="49">
        <v>195083</v>
      </c>
      <c r="E57" s="49"/>
      <c r="F57" s="49"/>
      <c r="G57" s="49">
        <v>195083</v>
      </c>
      <c r="H57" s="49"/>
      <c r="I57" s="49"/>
      <c r="J57" s="49"/>
      <c r="K57" s="49"/>
      <c r="L57" s="49"/>
      <c r="M57" s="40">
        <v>821</v>
      </c>
      <c r="N57" s="49">
        <v>1077072</v>
      </c>
      <c r="O57" s="49"/>
      <c r="P57" s="49"/>
      <c r="Q57" s="40">
        <v>932</v>
      </c>
      <c r="R57" s="49">
        <v>945349</v>
      </c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56"/>
      <c r="AD57" s="49"/>
      <c r="AE57" s="49"/>
      <c r="AF57" s="2"/>
    </row>
    <row r="58" spans="1:32" s="76" customFormat="1" ht="15.75">
      <c r="A58" s="48" t="s">
        <v>181</v>
      </c>
      <c r="B58" s="55" t="s">
        <v>178</v>
      </c>
      <c r="C58" s="49">
        <v>1389485</v>
      </c>
      <c r="D58" s="49"/>
      <c r="E58" s="49"/>
      <c r="F58" s="49"/>
      <c r="G58" s="49"/>
      <c r="H58" s="49"/>
      <c r="I58" s="49"/>
      <c r="J58" s="49"/>
      <c r="K58" s="49"/>
      <c r="L58" s="49"/>
      <c r="M58" s="40">
        <v>514</v>
      </c>
      <c r="N58" s="49">
        <v>626594</v>
      </c>
      <c r="O58" s="49"/>
      <c r="P58" s="49"/>
      <c r="Q58" s="56">
        <v>741.3</v>
      </c>
      <c r="R58" s="49">
        <v>762891</v>
      </c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56"/>
      <c r="AD58" s="49"/>
      <c r="AE58" s="49"/>
      <c r="AF58" s="2"/>
    </row>
    <row r="59" spans="1:32" s="76" customFormat="1" ht="15.75">
      <c r="A59" s="48" t="s">
        <v>183</v>
      </c>
      <c r="B59" s="55" t="s">
        <v>180</v>
      </c>
      <c r="C59" s="49">
        <v>1445745</v>
      </c>
      <c r="D59" s="49"/>
      <c r="E59" s="49"/>
      <c r="F59" s="49"/>
      <c r="G59" s="49"/>
      <c r="H59" s="49"/>
      <c r="I59" s="49"/>
      <c r="J59" s="49"/>
      <c r="K59" s="49"/>
      <c r="L59" s="49"/>
      <c r="M59" s="40">
        <v>521</v>
      </c>
      <c r="N59" s="49">
        <v>633626</v>
      </c>
      <c r="O59" s="49"/>
      <c r="P59" s="49"/>
      <c r="Q59" s="40">
        <v>765</v>
      </c>
      <c r="R59" s="49">
        <v>812119</v>
      </c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56"/>
      <c r="AD59" s="49"/>
      <c r="AE59" s="49"/>
      <c r="AF59" s="2"/>
    </row>
    <row r="60" spans="1:32" s="76" customFormat="1" ht="15.75">
      <c r="A60" s="48" t="s">
        <v>185</v>
      </c>
      <c r="B60" s="55" t="s">
        <v>182</v>
      </c>
      <c r="C60" s="49">
        <v>481003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0">
        <v>467.4</v>
      </c>
      <c r="R60" s="49">
        <v>481003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56"/>
      <c r="AD60" s="49"/>
      <c r="AE60" s="49"/>
      <c r="AF60" s="2"/>
    </row>
    <row r="61" spans="1:32" s="76" customFormat="1" ht="15.75">
      <c r="A61" s="96" t="s">
        <v>186</v>
      </c>
      <c r="B61" s="105" t="s">
        <v>184</v>
      </c>
      <c r="C61" s="49">
        <v>437247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106">
        <v>433.8</v>
      </c>
      <c r="R61" s="98">
        <v>437247</v>
      </c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9"/>
      <c r="AD61" s="98"/>
      <c r="AE61" s="98"/>
      <c r="AF61" s="2"/>
    </row>
    <row r="62" spans="1:32" s="26" customFormat="1" ht="15.75">
      <c r="A62" s="610" t="s">
        <v>75</v>
      </c>
      <c r="B62" s="610"/>
      <c r="C62" s="50">
        <v>21945171</v>
      </c>
      <c r="D62" s="50">
        <v>3767451</v>
      </c>
      <c r="E62" s="50"/>
      <c r="F62" s="50">
        <v>638288</v>
      </c>
      <c r="G62" s="50">
        <v>724249</v>
      </c>
      <c r="H62" s="50">
        <v>2259460</v>
      </c>
      <c r="I62" s="50">
        <v>145454</v>
      </c>
      <c r="J62" s="50"/>
      <c r="K62" s="50"/>
      <c r="L62" s="50"/>
      <c r="M62" s="50">
        <v>9699.8</v>
      </c>
      <c r="N62" s="50">
        <v>11539469</v>
      </c>
      <c r="O62" s="50"/>
      <c r="P62" s="50"/>
      <c r="Q62" s="50">
        <v>6456.5</v>
      </c>
      <c r="R62" s="50">
        <v>6638251</v>
      </c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93"/>
      <c r="AD62" s="50"/>
      <c r="AE62" s="50"/>
      <c r="AF62" s="185"/>
    </row>
    <row r="63" spans="1:32" s="76" customFormat="1" ht="15.75">
      <c r="A63" s="166" t="s">
        <v>29</v>
      </c>
      <c r="B63" s="167"/>
      <c r="C63" s="90"/>
      <c r="D63" s="90"/>
      <c r="E63" s="90"/>
      <c r="F63" s="90"/>
      <c r="G63" s="90"/>
      <c r="H63" s="90"/>
      <c r="I63" s="90"/>
      <c r="J63" s="90"/>
      <c r="K63" s="168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165"/>
      <c r="AD63" s="90"/>
      <c r="AE63" s="128"/>
      <c r="AF63" s="2"/>
    </row>
    <row r="64" spans="1:32" s="76" customFormat="1" ht="15.75">
      <c r="A64" s="124" t="s">
        <v>187</v>
      </c>
      <c r="B64" s="132" t="s">
        <v>473</v>
      </c>
      <c r="C64" s="49">
        <v>16633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>
        <v>3884.5</v>
      </c>
      <c r="R64" s="87">
        <v>0</v>
      </c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6">
        <v>16633</v>
      </c>
      <c r="AD64" s="133">
        <v>16633</v>
      </c>
      <c r="AE64" s="87"/>
      <c r="AF64" s="2"/>
    </row>
    <row r="65" spans="1:32" s="76" customFormat="1" ht="15.75">
      <c r="A65" s="48" t="s">
        <v>188</v>
      </c>
      <c r="B65" s="57" t="s">
        <v>474</v>
      </c>
      <c r="C65" s="49">
        <v>16689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>
        <v>3864.5</v>
      </c>
      <c r="R65" s="49">
        <v>0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6">
        <v>16689</v>
      </c>
      <c r="AD65" s="71">
        <v>16689</v>
      </c>
      <c r="AE65" s="49"/>
      <c r="AF65" s="2"/>
    </row>
    <row r="66" spans="1:32" s="76" customFormat="1" ht="15.75">
      <c r="A66" s="48" t="s">
        <v>189</v>
      </c>
      <c r="B66" s="57" t="s">
        <v>475</v>
      </c>
      <c r="C66" s="49">
        <v>11466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>
        <v>2676.5</v>
      </c>
      <c r="R66" s="49">
        <v>0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56">
        <v>11466</v>
      </c>
      <c r="AD66" s="71">
        <v>11466</v>
      </c>
      <c r="AE66" s="49"/>
      <c r="AF66" s="2"/>
    </row>
    <row r="67" spans="1:32" s="76" customFormat="1" ht="15.75">
      <c r="A67" s="96" t="s">
        <v>191</v>
      </c>
      <c r="B67" s="107" t="s">
        <v>476</v>
      </c>
      <c r="C67" s="49">
        <v>19936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5121</v>
      </c>
      <c r="R67" s="98">
        <v>0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>
        <v>19936</v>
      </c>
      <c r="AD67" s="108">
        <v>19936</v>
      </c>
      <c r="AE67" s="102"/>
      <c r="AF67" s="2"/>
    </row>
    <row r="68" spans="1:32" s="26" customFormat="1" ht="15.75">
      <c r="A68" s="610" t="s">
        <v>76</v>
      </c>
      <c r="B68" s="610"/>
      <c r="C68" s="50">
        <v>64724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>
        <v>15546.5</v>
      </c>
      <c r="R68" s="50">
        <v>0</v>
      </c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93">
        <v>64724</v>
      </c>
      <c r="AD68" s="50">
        <v>64724</v>
      </c>
      <c r="AE68" s="50"/>
      <c r="AF68" s="185"/>
    </row>
    <row r="69" spans="1:32" s="76" customFormat="1" ht="15.75">
      <c r="A69" s="613" t="s">
        <v>30</v>
      </c>
      <c r="B69" s="613"/>
      <c r="C69" s="88"/>
      <c r="D69" s="88"/>
      <c r="E69" s="88"/>
      <c r="F69" s="88"/>
      <c r="G69" s="88"/>
      <c r="H69" s="88"/>
      <c r="I69" s="88"/>
      <c r="J69" s="88"/>
      <c r="K69" s="160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161"/>
      <c r="AD69" s="88"/>
      <c r="AE69" s="88"/>
      <c r="AF69" s="2"/>
    </row>
    <row r="70" spans="1:32" s="76" customFormat="1" ht="15.75">
      <c r="A70" s="48" t="s">
        <v>191</v>
      </c>
      <c r="B70" s="60" t="s">
        <v>190</v>
      </c>
      <c r="C70" s="49">
        <v>6982669</v>
      </c>
      <c r="D70" s="49">
        <v>5759361</v>
      </c>
      <c r="E70" s="49">
        <v>123729</v>
      </c>
      <c r="F70" s="2"/>
      <c r="G70" s="49">
        <v>266018</v>
      </c>
      <c r="H70" s="49">
        <v>5369614</v>
      </c>
      <c r="I70" s="49"/>
      <c r="J70" s="49"/>
      <c r="K70" s="49"/>
      <c r="L70" s="49"/>
      <c r="M70" s="49">
        <v>450</v>
      </c>
      <c r="N70" s="49">
        <v>638590</v>
      </c>
      <c r="O70" s="49"/>
      <c r="P70" s="49"/>
      <c r="Q70" s="49">
        <v>620</v>
      </c>
      <c r="R70" s="49">
        <v>584718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56"/>
      <c r="AD70" s="49"/>
      <c r="AE70" s="49"/>
      <c r="AF70" s="2"/>
    </row>
    <row r="71" spans="1:32" s="76" customFormat="1" ht="15.75">
      <c r="A71" s="48" t="s">
        <v>193</v>
      </c>
      <c r="B71" s="60" t="s">
        <v>192</v>
      </c>
      <c r="C71" s="49">
        <v>1944745</v>
      </c>
      <c r="D71" s="49">
        <v>694724</v>
      </c>
      <c r="E71" s="49">
        <v>103362</v>
      </c>
      <c r="F71" s="49"/>
      <c r="G71" s="49">
        <v>193540</v>
      </c>
      <c r="H71" s="49">
        <v>397822</v>
      </c>
      <c r="I71" s="49"/>
      <c r="J71" s="49"/>
      <c r="K71" s="49"/>
      <c r="L71" s="49"/>
      <c r="M71" s="49">
        <v>412.2</v>
      </c>
      <c r="N71" s="49">
        <v>616198</v>
      </c>
      <c r="O71" s="49"/>
      <c r="P71" s="49"/>
      <c r="Q71" s="49">
        <v>638</v>
      </c>
      <c r="R71" s="49">
        <v>633823</v>
      </c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56"/>
      <c r="AD71" s="49"/>
      <c r="AE71" s="54"/>
      <c r="AF71" s="2"/>
    </row>
    <row r="72" spans="1:32" s="76" customFormat="1" ht="15.75">
      <c r="A72" s="48" t="s">
        <v>195</v>
      </c>
      <c r="B72" s="60" t="s">
        <v>194</v>
      </c>
      <c r="C72" s="49">
        <v>2389449</v>
      </c>
      <c r="D72" s="49">
        <v>202315</v>
      </c>
      <c r="E72" s="49"/>
      <c r="F72" s="49"/>
      <c r="G72" s="49">
        <v>202315</v>
      </c>
      <c r="H72" s="49"/>
      <c r="I72" s="49"/>
      <c r="J72" s="49"/>
      <c r="K72" s="49"/>
      <c r="L72" s="49"/>
      <c r="M72" s="49">
        <v>824</v>
      </c>
      <c r="N72" s="49">
        <v>1177633</v>
      </c>
      <c r="O72" s="49"/>
      <c r="P72" s="49"/>
      <c r="Q72" s="49">
        <v>1276</v>
      </c>
      <c r="R72" s="49">
        <v>1009501</v>
      </c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6"/>
      <c r="AD72" s="49"/>
      <c r="AE72" s="49"/>
      <c r="AF72" s="2"/>
    </row>
    <row r="73" spans="1:32" s="76" customFormat="1" ht="16.5" customHeight="1">
      <c r="A73" s="48" t="s">
        <v>197</v>
      </c>
      <c r="B73" s="60" t="s">
        <v>196</v>
      </c>
      <c r="C73" s="49">
        <v>276360</v>
      </c>
      <c r="D73" s="49">
        <v>276360</v>
      </c>
      <c r="E73" s="49"/>
      <c r="F73" s="49"/>
      <c r="G73" s="49">
        <v>276360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6"/>
      <c r="AD73" s="49"/>
      <c r="AE73" s="49"/>
      <c r="AF73" s="2"/>
    </row>
    <row r="74" spans="1:32" s="76" customFormat="1" ht="15.75">
      <c r="A74" s="48" t="s">
        <v>199</v>
      </c>
      <c r="B74" s="60" t="s">
        <v>198</v>
      </c>
      <c r="C74" s="49">
        <v>3185283</v>
      </c>
      <c r="D74" s="49"/>
      <c r="E74" s="49"/>
      <c r="F74" s="49"/>
      <c r="G74" s="49"/>
      <c r="H74" s="49"/>
      <c r="I74" s="49"/>
      <c r="J74" s="49"/>
      <c r="K74" s="49"/>
      <c r="L74" s="49"/>
      <c r="M74" s="49">
        <v>956</v>
      </c>
      <c r="N74" s="49">
        <v>1088814</v>
      </c>
      <c r="O74" s="49"/>
      <c r="P74" s="49"/>
      <c r="Q74" s="49">
        <v>1610</v>
      </c>
      <c r="R74" s="49">
        <v>2096469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6"/>
      <c r="AD74" s="49"/>
      <c r="AE74" s="49"/>
      <c r="AF74" s="2"/>
    </row>
    <row r="75" spans="1:32" s="76" customFormat="1" ht="15.75">
      <c r="A75" s="48" t="s">
        <v>201</v>
      </c>
      <c r="B75" s="60" t="s">
        <v>200</v>
      </c>
      <c r="C75" s="49">
        <v>4989563</v>
      </c>
      <c r="D75" s="49">
        <v>1203259</v>
      </c>
      <c r="E75" s="49"/>
      <c r="F75" s="49"/>
      <c r="G75" s="49"/>
      <c r="H75" s="49">
        <v>1203259</v>
      </c>
      <c r="I75" s="49"/>
      <c r="J75" s="49"/>
      <c r="K75" s="49"/>
      <c r="L75" s="49"/>
      <c r="M75" s="49">
        <v>1250</v>
      </c>
      <c r="N75" s="49">
        <v>2208732</v>
      </c>
      <c r="O75" s="49"/>
      <c r="P75" s="49"/>
      <c r="Q75" s="49">
        <v>1458</v>
      </c>
      <c r="R75" s="49">
        <v>1577572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6"/>
      <c r="AD75" s="49"/>
      <c r="AE75" s="49"/>
      <c r="AF75" s="2"/>
    </row>
    <row r="76" spans="1:32" s="76" customFormat="1" ht="15.75">
      <c r="A76" s="48" t="s">
        <v>203</v>
      </c>
      <c r="B76" s="60" t="s">
        <v>202</v>
      </c>
      <c r="C76" s="49">
        <v>4790539</v>
      </c>
      <c r="D76" s="49"/>
      <c r="E76" s="49"/>
      <c r="F76" s="49"/>
      <c r="G76" s="49"/>
      <c r="H76" s="49"/>
      <c r="I76" s="49"/>
      <c r="J76" s="49"/>
      <c r="K76" s="49"/>
      <c r="L76" s="49"/>
      <c r="M76" s="49">
        <v>1549</v>
      </c>
      <c r="N76" s="49">
        <v>2732154</v>
      </c>
      <c r="O76" s="49"/>
      <c r="P76" s="49"/>
      <c r="Q76" s="49">
        <v>1972</v>
      </c>
      <c r="R76" s="49">
        <v>2058385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6"/>
      <c r="AD76" s="49"/>
      <c r="AE76" s="49"/>
      <c r="AF76" s="2"/>
    </row>
    <row r="77" spans="1:32" s="76" customFormat="1" ht="15.75">
      <c r="A77" s="48" t="s">
        <v>205</v>
      </c>
      <c r="B77" s="60" t="s">
        <v>204</v>
      </c>
      <c r="C77" s="49">
        <v>2016182</v>
      </c>
      <c r="D77" s="49">
        <v>2016182</v>
      </c>
      <c r="E77" s="49"/>
      <c r="F77" s="49"/>
      <c r="G77" s="49"/>
      <c r="H77" s="49">
        <v>2016182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6"/>
      <c r="AD77" s="49"/>
      <c r="AE77" s="49"/>
      <c r="AF77" s="2"/>
    </row>
    <row r="78" spans="1:32" s="76" customFormat="1" ht="15.75">
      <c r="A78" s="48" t="s">
        <v>207</v>
      </c>
      <c r="B78" s="60" t="s">
        <v>206</v>
      </c>
      <c r="C78" s="49">
        <v>1400492</v>
      </c>
      <c r="D78" s="49">
        <v>1400492</v>
      </c>
      <c r="E78" s="49"/>
      <c r="F78" s="49"/>
      <c r="G78" s="49"/>
      <c r="H78" s="49">
        <v>1400492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6"/>
      <c r="AD78" s="49"/>
      <c r="AE78" s="49"/>
      <c r="AF78" s="2"/>
    </row>
    <row r="79" spans="1:32" s="76" customFormat="1" ht="15.75">
      <c r="A79" s="48" t="s">
        <v>209</v>
      </c>
      <c r="B79" s="59" t="s">
        <v>208</v>
      </c>
      <c r="C79" s="49">
        <v>446400</v>
      </c>
      <c r="D79" s="49">
        <v>446400</v>
      </c>
      <c r="E79" s="49"/>
      <c r="F79" s="49">
        <v>178560</v>
      </c>
      <c r="G79" s="49">
        <v>267840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6"/>
      <c r="AD79" s="49"/>
      <c r="AE79" s="49"/>
      <c r="AF79" s="2"/>
    </row>
    <row r="80" spans="1:32" s="76" customFormat="1" ht="15.75">
      <c r="A80" s="48" t="s">
        <v>210</v>
      </c>
      <c r="B80" s="59" t="s">
        <v>989</v>
      </c>
      <c r="C80" s="49">
        <v>2286888</v>
      </c>
      <c r="D80" s="49">
        <v>1363293</v>
      </c>
      <c r="E80" s="49">
        <v>219990</v>
      </c>
      <c r="F80" s="49">
        <v>389643</v>
      </c>
      <c r="G80" s="49">
        <v>405660</v>
      </c>
      <c r="H80" s="49">
        <v>348000</v>
      </c>
      <c r="I80" s="49"/>
      <c r="J80" s="49"/>
      <c r="K80" s="49"/>
      <c r="L80" s="49"/>
      <c r="M80" s="49">
        <v>460</v>
      </c>
      <c r="N80" s="49">
        <v>667000</v>
      </c>
      <c r="O80" s="49"/>
      <c r="P80" s="49"/>
      <c r="Q80" s="49">
        <v>240</v>
      </c>
      <c r="R80" s="49">
        <v>235200</v>
      </c>
      <c r="S80" s="49"/>
      <c r="T80" s="49"/>
      <c r="U80" s="49">
        <v>1</v>
      </c>
      <c r="V80" s="49">
        <v>21395</v>
      </c>
      <c r="W80" s="49"/>
      <c r="X80" s="49"/>
      <c r="Y80" s="49"/>
      <c r="Z80" s="49"/>
      <c r="AA80" s="49"/>
      <c r="AB80" s="49"/>
      <c r="AC80" s="56"/>
      <c r="AD80" s="49"/>
      <c r="AE80" s="49"/>
      <c r="AF80" s="2"/>
    </row>
    <row r="81" spans="1:32" s="76" customFormat="1" ht="15.75">
      <c r="A81" s="48" t="s">
        <v>212</v>
      </c>
      <c r="B81" s="59" t="s">
        <v>211</v>
      </c>
      <c r="C81" s="49">
        <v>8745323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>
        <v>5830.4</v>
      </c>
      <c r="R81" s="49">
        <v>8745323</v>
      </c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6"/>
      <c r="AD81" s="49"/>
      <c r="AE81" s="49"/>
      <c r="AF81" s="2"/>
    </row>
    <row r="82" spans="1:32" s="76" customFormat="1" ht="15.75">
      <c r="A82" s="48" t="s">
        <v>518</v>
      </c>
      <c r="B82" s="60" t="s">
        <v>213</v>
      </c>
      <c r="C82" s="49">
        <v>4568819</v>
      </c>
      <c r="D82" s="49">
        <v>2636861</v>
      </c>
      <c r="E82" s="49">
        <v>211347</v>
      </c>
      <c r="F82" s="49">
        <v>387722</v>
      </c>
      <c r="G82" s="49">
        <v>499392</v>
      </c>
      <c r="H82" s="49">
        <v>772850</v>
      </c>
      <c r="I82" s="49">
        <v>765550</v>
      </c>
      <c r="J82" s="49"/>
      <c r="K82" s="49"/>
      <c r="L82" s="49"/>
      <c r="M82" s="49">
        <v>280</v>
      </c>
      <c r="N82" s="49">
        <v>979670</v>
      </c>
      <c r="O82" s="49"/>
      <c r="P82" s="49"/>
      <c r="Q82" s="49">
        <v>220</v>
      </c>
      <c r="R82" s="49">
        <v>952288</v>
      </c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6"/>
      <c r="AD82" s="49"/>
      <c r="AE82" s="49"/>
      <c r="AF82" s="2"/>
    </row>
    <row r="83" spans="1:32" s="76" customFormat="1" ht="15.75">
      <c r="A83" s="48" t="s">
        <v>519</v>
      </c>
      <c r="B83" s="60" t="s">
        <v>214</v>
      </c>
      <c r="C83" s="49">
        <v>913880</v>
      </c>
      <c r="D83" s="49"/>
      <c r="E83" s="49"/>
      <c r="F83" s="49"/>
      <c r="G83" s="49"/>
      <c r="H83" s="49"/>
      <c r="I83" s="49"/>
      <c r="J83" s="49"/>
      <c r="K83" s="49"/>
      <c r="L83" s="49"/>
      <c r="M83" s="49">
        <v>589.6</v>
      </c>
      <c r="N83" s="49">
        <v>913880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6"/>
      <c r="AD83" s="49"/>
      <c r="AE83" s="49"/>
      <c r="AF83" s="2"/>
    </row>
    <row r="84" spans="1:32" s="76" customFormat="1" ht="15.75">
      <c r="A84" s="48" t="s">
        <v>520</v>
      </c>
      <c r="B84" s="60" t="s">
        <v>215</v>
      </c>
      <c r="C84" s="49">
        <v>1252985</v>
      </c>
      <c r="D84" s="49"/>
      <c r="E84" s="49"/>
      <c r="F84" s="49"/>
      <c r="G84" s="49"/>
      <c r="H84" s="49"/>
      <c r="I84" s="49"/>
      <c r="J84" s="49"/>
      <c r="K84" s="49"/>
      <c r="L84" s="49"/>
      <c r="M84" s="49">
        <v>500</v>
      </c>
      <c r="N84" s="49">
        <v>742718</v>
      </c>
      <c r="O84" s="49"/>
      <c r="P84" s="49"/>
      <c r="Q84" s="49">
        <v>300</v>
      </c>
      <c r="R84" s="49">
        <v>510267</v>
      </c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56"/>
      <c r="AD84" s="49"/>
      <c r="AE84" s="49"/>
      <c r="AF84" s="2"/>
    </row>
    <row r="85" spans="1:32" s="76" customFormat="1" ht="15.75">
      <c r="A85" s="48" t="s">
        <v>521</v>
      </c>
      <c r="B85" s="60" t="s">
        <v>216</v>
      </c>
      <c r="C85" s="49">
        <v>415400</v>
      </c>
      <c r="D85" s="49"/>
      <c r="E85" s="49"/>
      <c r="F85" s="49"/>
      <c r="G85" s="49"/>
      <c r="H85" s="49"/>
      <c r="I85" s="49"/>
      <c r="J85" s="49"/>
      <c r="K85" s="49"/>
      <c r="L85" s="49"/>
      <c r="M85" s="49">
        <v>268</v>
      </c>
      <c r="N85" s="49">
        <v>415400</v>
      </c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6"/>
      <c r="AD85" s="49"/>
      <c r="AE85" s="49"/>
      <c r="AF85" s="2"/>
    </row>
    <row r="86" spans="1:32" s="76" customFormat="1" ht="15.75">
      <c r="A86" s="48" t="s">
        <v>522</v>
      </c>
      <c r="B86" s="60" t="s">
        <v>217</v>
      </c>
      <c r="C86" s="49">
        <v>916174</v>
      </c>
      <c r="D86" s="49"/>
      <c r="E86" s="49"/>
      <c r="F86" s="49"/>
      <c r="G86" s="49"/>
      <c r="H86" s="49"/>
      <c r="I86" s="49"/>
      <c r="J86" s="49"/>
      <c r="K86" s="49"/>
      <c r="L86" s="49"/>
      <c r="M86" s="49">
        <v>591.08</v>
      </c>
      <c r="N86" s="49">
        <v>916174</v>
      </c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6"/>
      <c r="AD86" s="49"/>
      <c r="AE86" s="49"/>
      <c r="AF86" s="2"/>
    </row>
    <row r="87" spans="1:32" s="76" customFormat="1" ht="15.75">
      <c r="A87" s="48" t="s">
        <v>523</v>
      </c>
      <c r="B87" s="59" t="s">
        <v>218</v>
      </c>
      <c r="C87" s="49">
        <v>919360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>
        <v>884</v>
      </c>
      <c r="R87" s="49">
        <v>919360</v>
      </c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6"/>
      <c r="AD87" s="49"/>
      <c r="AE87" s="49"/>
      <c r="AF87" s="2"/>
    </row>
    <row r="88" spans="1:32" s="76" customFormat="1" ht="15.75">
      <c r="A88" s="48" t="s">
        <v>524</v>
      </c>
      <c r="B88" s="59" t="s">
        <v>219</v>
      </c>
      <c r="C88" s="49">
        <v>8912</v>
      </c>
      <c r="D88" s="49"/>
      <c r="E88" s="49"/>
      <c r="F88" s="49"/>
      <c r="G88" s="49"/>
      <c r="H88" s="49"/>
      <c r="I88" s="49"/>
      <c r="J88" s="49"/>
      <c r="K88" s="49"/>
      <c r="L88" s="49"/>
      <c r="M88" s="49">
        <v>580.7</v>
      </c>
      <c r="N88" s="49">
        <v>0</v>
      </c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6">
        <v>8912</v>
      </c>
      <c r="AD88" s="49">
        <v>8912</v>
      </c>
      <c r="AE88" s="49"/>
      <c r="AF88" s="2"/>
    </row>
    <row r="89" spans="1:32" s="76" customFormat="1" ht="15.75">
      <c r="A89" s="48" t="s">
        <v>525</v>
      </c>
      <c r="B89" s="59" t="s">
        <v>220</v>
      </c>
      <c r="C89" s="49">
        <v>1628740</v>
      </c>
      <c r="D89" s="49"/>
      <c r="E89" s="49"/>
      <c r="F89" s="49"/>
      <c r="G89" s="49"/>
      <c r="H89" s="49"/>
      <c r="I89" s="49"/>
      <c r="J89" s="49"/>
      <c r="K89" s="49"/>
      <c r="L89" s="49"/>
      <c r="M89" s="49">
        <v>1050.8</v>
      </c>
      <c r="N89" s="49">
        <v>1628740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6"/>
      <c r="AD89" s="49"/>
      <c r="AE89" s="49"/>
      <c r="AF89" s="2"/>
    </row>
    <row r="90" spans="1:32" ht="15.75">
      <c r="A90" s="48" t="s">
        <v>526</v>
      </c>
      <c r="B90" s="59" t="s">
        <v>221</v>
      </c>
      <c r="C90" s="49">
        <v>909662</v>
      </c>
      <c r="D90" s="49"/>
      <c r="E90" s="49"/>
      <c r="F90" s="49"/>
      <c r="G90" s="49"/>
      <c r="H90" s="49"/>
      <c r="I90" s="49"/>
      <c r="J90" s="49"/>
      <c r="K90" s="49"/>
      <c r="L90" s="49"/>
      <c r="M90" s="49">
        <v>573.4</v>
      </c>
      <c r="N90" s="49">
        <v>909662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6"/>
      <c r="AD90" s="49"/>
      <c r="AE90" s="49"/>
      <c r="AF90" s="186"/>
    </row>
    <row r="91" spans="1:32" ht="15.75">
      <c r="A91" s="48" t="s">
        <v>527</v>
      </c>
      <c r="B91" s="59" t="s">
        <v>222</v>
      </c>
      <c r="C91" s="49">
        <v>36641</v>
      </c>
      <c r="D91" s="49">
        <v>0</v>
      </c>
      <c r="E91" s="49">
        <v>0</v>
      </c>
      <c r="F91" s="49">
        <v>0</v>
      </c>
      <c r="G91" s="49"/>
      <c r="H91" s="49">
        <v>0</v>
      </c>
      <c r="I91" s="49"/>
      <c r="J91" s="49"/>
      <c r="K91" s="49"/>
      <c r="L91" s="49"/>
      <c r="M91" s="49">
        <v>400</v>
      </c>
      <c r="N91" s="49">
        <v>0</v>
      </c>
      <c r="O91" s="49"/>
      <c r="P91" s="49"/>
      <c r="Q91" s="49">
        <v>400</v>
      </c>
      <c r="R91" s="49">
        <v>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6">
        <v>36641</v>
      </c>
      <c r="AD91" s="49">
        <v>36641</v>
      </c>
      <c r="AE91" s="49"/>
      <c r="AF91" s="186"/>
    </row>
    <row r="92" spans="1:32" ht="15.75">
      <c r="A92" s="48" t="s">
        <v>528</v>
      </c>
      <c r="B92" s="59" t="s">
        <v>223</v>
      </c>
      <c r="C92" s="49">
        <v>2336950</v>
      </c>
      <c r="D92" s="49">
        <v>939082</v>
      </c>
      <c r="E92" s="49">
        <v>84049</v>
      </c>
      <c r="F92" s="49"/>
      <c r="G92" s="49">
        <v>195360</v>
      </c>
      <c r="H92" s="49">
        <v>455300</v>
      </c>
      <c r="I92" s="49">
        <v>204373</v>
      </c>
      <c r="J92" s="49"/>
      <c r="K92" s="49"/>
      <c r="L92" s="49"/>
      <c r="M92" s="49">
        <v>450</v>
      </c>
      <c r="N92" s="49">
        <v>764045</v>
      </c>
      <c r="O92" s="49"/>
      <c r="P92" s="49"/>
      <c r="Q92" s="49">
        <v>700</v>
      </c>
      <c r="R92" s="49">
        <v>633823</v>
      </c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6"/>
      <c r="AD92" s="49"/>
      <c r="AE92" s="49"/>
      <c r="AF92" s="186"/>
    </row>
    <row r="93" spans="1:32" ht="15.75">
      <c r="A93" s="48" t="s">
        <v>529</v>
      </c>
      <c r="B93" s="59" t="s">
        <v>224</v>
      </c>
      <c r="C93" s="49">
        <v>881899</v>
      </c>
      <c r="D93" s="49"/>
      <c r="E93" s="49"/>
      <c r="F93" s="49"/>
      <c r="G93" s="49"/>
      <c r="H93" s="49"/>
      <c r="I93" s="49"/>
      <c r="J93" s="49"/>
      <c r="K93" s="49"/>
      <c r="L93" s="49"/>
      <c r="M93" s="49">
        <v>555.1</v>
      </c>
      <c r="N93" s="49">
        <v>881899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56"/>
      <c r="AD93" s="49"/>
      <c r="AE93" s="49"/>
      <c r="AF93" s="186"/>
    </row>
    <row r="94" spans="1:32" ht="15.75">
      <c r="A94" s="48" t="s">
        <v>530</v>
      </c>
      <c r="B94" s="59" t="s">
        <v>225</v>
      </c>
      <c r="C94" s="49">
        <v>3970223</v>
      </c>
      <c r="D94" s="49">
        <v>973880</v>
      </c>
      <c r="E94" s="49"/>
      <c r="F94" s="49"/>
      <c r="G94" s="49">
        <v>486940</v>
      </c>
      <c r="H94" s="49"/>
      <c r="I94" s="49">
        <v>486940</v>
      </c>
      <c r="J94" s="49"/>
      <c r="K94" s="49"/>
      <c r="L94" s="49"/>
      <c r="M94" s="49">
        <v>1031</v>
      </c>
      <c r="N94" s="49">
        <v>1225064</v>
      </c>
      <c r="O94" s="49"/>
      <c r="P94" s="49"/>
      <c r="Q94" s="49">
        <v>1753</v>
      </c>
      <c r="R94" s="49">
        <v>1771279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6"/>
      <c r="AD94" s="49"/>
      <c r="AE94" s="49"/>
      <c r="AF94" s="186"/>
    </row>
    <row r="95" spans="1:32" ht="15.75">
      <c r="A95" s="48" t="s">
        <v>531</v>
      </c>
      <c r="B95" s="59" t="s">
        <v>226</v>
      </c>
      <c r="C95" s="49">
        <v>3394665</v>
      </c>
      <c r="D95" s="49"/>
      <c r="E95" s="49"/>
      <c r="F95" s="49"/>
      <c r="G95" s="49"/>
      <c r="H95" s="49"/>
      <c r="I95" s="49"/>
      <c r="J95" s="49"/>
      <c r="K95" s="49"/>
      <c r="L95" s="49"/>
      <c r="M95" s="49">
        <v>1022</v>
      </c>
      <c r="N95" s="49">
        <v>1584100</v>
      </c>
      <c r="O95" s="49"/>
      <c r="P95" s="49"/>
      <c r="Q95" s="49">
        <v>1430</v>
      </c>
      <c r="R95" s="49">
        <v>1810565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6"/>
      <c r="AD95" s="49"/>
      <c r="AE95" s="49"/>
      <c r="AF95" s="186"/>
    </row>
    <row r="96" spans="1:32" ht="15.75">
      <c r="A96" s="48" t="s">
        <v>532</v>
      </c>
      <c r="B96" s="59" t="s">
        <v>227</v>
      </c>
      <c r="C96" s="49">
        <v>707599</v>
      </c>
      <c r="D96" s="49">
        <v>707599</v>
      </c>
      <c r="E96" s="49"/>
      <c r="F96" s="49"/>
      <c r="G96" s="49"/>
      <c r="H96" s="49">
        <v>707599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6"/>
      <c r="AD96" s="49"/>
      <c r="AE96" s="49"/>
      <c r="AF96" s="186"/>
    </row>
    <row r="97" spans="1:32" ht="15.75">
      <c r="A97" s="48" t="s">
        <v>533</v>
      </c>
      <c r="B97" s="59" t="s">
        <v>228</v>
      </c>
      <c r="C97" s="49">
        <v>862975</v>
      </c>
      <c r="D97" s="49">
        <v>862975</v>
      </c>
      <c r="E97" s="49"/>
      <c r="F97" s="49"/>
      <c r="G97" s="49"/>
      <c r="H97" s="49">
        <v>862975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56"/>
      <c r="AD97" s="49"/>
      <c r="AE97" s="49"/>
      <c r="AF97" s="186"/>
    </row>
    <row r="98" spans="1:32" ht="15.75">
      <c r="A98" s="48" t="s">
        <v>534</v>
      </c>
      <c r="B98" s="59" t="s">
        <v>229</v>
      </c>
      <c r="C98" s="49">
        <v>651730</v>
      </c>
      <c r="D98" s="49">
        <v>651730</v>
      </c>
      <c r="E98" s="49"/>
      <c r="F98" s="49"/>
      <c r="G98" s="49"/>
      <c r="H98" s="49">
        <v>651730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56"/>
      <c r="AD98" s="49"/>
      <c r="AE98" s="49"/>
      <c r="AF98" s="186"/>
    </row>
    <row r="99" spans="1:32" ht="15.75">
      <c r="A99" s="48" t="s">
        <v>535</v>
      </c>
      <c r="B99" s="59" t="s">
        <v>230</v>
      </c>
      <c r="C99" s="49">
        <v>2945729</v>
      </c>
      <c r="D99" s="49">
        <v>2945729</v>
      </c>
      <c r="E99" s="49"/>
      <c r="F99" s="49"/>
      <c r="G99" s="49"/>
      <c r="H99" s="49">
        <v>2945729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6"/>
      <c r="AD99" s="49"/>
      <c r="AE99" s="49"/>
      <c r="AF99" s="186"/>
    </row>
    <row r="100" spans="1:32" ht="15.75">
      <c r="A100" s="48" t="s">
        <v>536</v>
      </c>
      <c r="B100" s="59" t="s">
        <v>231</v>
      </c>
      <c r="C100" s="49">
        <v>1826100</v>
      </c>
      <c r="D100" s="49">
        <v>1826100</v>
      </c>
      <c r="E100" s="49"/>
      <c r="F100" s="49"/>
      <c r="G100" s="49"/>
      <c r="H100" s="49">
        <v>1826100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56"/>
      <c r="AD100" s="49"/>
      <c r="AE100" s="49"/>
      <c r="AF100" s="186"/>
    </row>
    <row r="101" spans="1:32" ht="15.75">
      <c r="A101" s="48" t="s">
        <v>537</v>
      </c>
      <c r="B101" s="59" t="s">
        <v>232</v>
      </c>
      <c r="C101" s="49">
        <v>1436787</v>
      </c>
      <c r="D101" s="49">
        <v>1436787</v>
      </c>
      <c r="E101" s="49"/>
      <c r="F101" s="49">
        <v>458863</v>
      </c>
      <c r="G101" s="49">
        <v>688295</v>
      </c>
      <c r="H101" s="49"/>
      <c r="I101" s="49">
        <v>289629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6"/>
      <c r="AD101" s="49"/>
      <c r="AE101" s="49"/>
      <c r="AF101" s="186"/>
    </row>
    <row r="102" spans="1:32" ht="15.75">
      <c r="A102" s="48" t="s">
        <v>538</v>
      </c>
      <c r="B102" s="59" t="s">
        <v>233</v>
      </c>
      <c r="C102" s="49">
        <v>1775957</v>
      </c>
      <c r="D102" s="49"/>
      <c r="E102" s="49"/>
      <c r="F102" s="49"/>
      <c r="G102" s="49"/>
      <c r="H102" s="49"/>
      <c r="I102" s="49"/>
      <c r="J102" s="49"/>
      <c r="K102" s="45">
        <v>1</v>
      </c>
      <c r="L102" s="49">
        <v>1775957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6"/>
      <c r="AD102" s="49"/>
      <c r="AE102" s="49"/>
      <c r="AF102" s="186"/>
    </row>
    <row r="103" spans="1:32" ht="15.75">
      <c r="A103" s="48" t="s">
        <v>539</v>
      </c>
      <c r="B103" s="59" t="s">
        <v>234</v>
      </c>
      <c r="C103" s="49">
        <v>1013253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>
        <v>653</v>
      </c>
      <c r="N103" s="49">
        <v>1013253</v>
      </c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56"/>
      <c r="AD103" s="49"/>
      <c r="AE103" s="49"/>
      <c r="AF103" s="186"/>
    </row>
    <row r="104" spans="1:32" ht="15.75">
      <c r="A104" s="48" t="s">
        <v>540</v>
      </c>
      <c r="B104" s="59" t="s">
        <v>235</v>
      </c>
      <c r="C104" s="49">
        <v>1745985</v>
      </c>
      <c r="D104" s="49">
        <v>729433</v>
      </c>
      <c r="E104" s="49"/>
      <c r="F104" s="49"/>
      <c r="G104" s="49"/>
      <c r="H104" s="49">
        <v>729433</v>
      </c>
      <c r="I104" s="49"/>
      <c r="J104" s="49"/>
      <c r="K104" s="49"/>
      <c r="L104" s="49"/>
      <c r="M104" s="49">
        <v>653</v>
      </c>
      <c r="N104" s="49">
        <v>1016552</v>
      </c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6"/>
      <c r="AD104" s="49"/>
      <c r="AE104" s="49"/>
      <c r="AF104" s="186"/>
    </row>
    <row r="105" spans="1:32" ht="15.75">
      <c r="A105" s="48" t="s">
        <v>541</v>
      </c>
      <c r="B105" s="59" t="s">
        <v>236</v>
      </c>
      <c r="C105" s="49">
        <v>2038891</v>
      </c>
      <c r="D105" s="49">
        <v>1037670</v>
      </c>
      <c r="E105" s="49"/>
      <c r="F105" s="49"/>
      <c r="G105" s="49"/>
      <c r="H105" s="49">
        <v>1037670</v>
      </c>
      <c r="I105" s="49"/>
      <c r="J105" s="49"/>
      <c r="K105" s="49"/>
      <c r="L105" s="49"/>
      <c r="M105" s="49">
        <v>550</v>
      </c>
      <c r="N105" s="49">
        <v>1001221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6"/>
      <c r="AD105" s="49"/>
      <c r="AE105" s="49"/>
      <c r="AF105" s="186"/>
    </row>
    <row r="106" spans="1:32" ht="15.75">
      <c r="A106" s="48" t="s">
        <v>542</v>
      </c>
      <c r="B106" s="59" t="s">
        <v>237</v>
      </c>
      <c r="C106" s="49">
        <v>1626676</v>
      </c>
      <c r="D106" s="49">
        <v>817514</v>
      </c>
      <c r="E106" s="49"/>
      <c r="F106" s="49"/>
      <c r="G106" s="49"/>
      <c r="H106" s="49">
        <v>817514</v>
      </c>
      <c r="I106" s="49"/>
      <c r="J106" s="49"/>
      <c r="K106" s="49"/>
      <c r="L106" s="49"/>
      <c r="M106" s="49">
        <v>522</v>
      </c>
      <c r="N106" s="49">
        <v>809162</v>
      </c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56"/>
      <c r="AD106" s="49"/>
      <c r="AE106" s="49"/>
      <c r="AF106" s="186"/>
    </row>
    <row r="107" spans="1:32" ht="15.75">
      <c r="A107" s="48" t="s">
        <v>543</v>
      </c>
      <c r="B107" s="59" t="s">
        <v>238</v>
      </c>
      <c r="C107" s="49">
        <v>1016632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>
        <v>653</v>
      </c>
      <c r="N107" s="49">
        <v>1016632</v>
      </c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6"/>
      <c r="AD107" s="49"/>
      <c r="AE107" s="49"/>
      <c r="AF107" s="186"/>
    </row>
    <row r="108" spans="1:32" ht="15.75">
      <c r="A108" s="48" t="s">
        <v>544</v>
      </c>
      <c r="B108" s="59" t="s">
        <v>239</v>
      </c>
      <c r="C108" s="49">
        <v>1436409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>
        <v>700</v>
      </c>
      <c r="N108" s="49">
        <v>1436409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56"/>
      <c r="AD108" s="49"/>
      <c r="AE108" s="49"/>
      <c r="AF108" s="186"/>
    </row>
    <row r="109" spans="1:32" ht="15.75">
      <c r="A109" s="48" t="s">
        <v>545</v>
      </c>
      <c r="B109" s="59" t="s">
        <v>240</v>
      </c>
      <c r="C109" s="49">
        <v>984374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>
        <v>635.08</v>
      </c>
      <c r="N109" s="49">
        <v>984374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6"/>
      <c r="AD109" s="49"/>
      <c r="AE109" s="49"/>
      <c r="AF109" s="186"/>
    </row>
    <row r="110" spans="1:32" ht="15.75">
      <c r="A110" s="48" t="s">
        <v>546</v>
      </c>
      <c r="B110" s="59" t="s">
        <v>241</v>
      </c>
      <c r="C110" s="49">
        <v>13030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>
        <v>849.1</v>
      </c>
      <c r="N110" s="49">
        <v>0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56">
        <v>13030</v>
      </c>
      <c r="AD110" s="49">
        <v>13030</v>
      </c>
      <c r="AE110" s="49"/>
      <c r="AF110" s="186"/>
    </row>
    <row r="111" spans="1:32" ht="15.75">
      <c r="A111" s="48" t="s">
        <v>547</v>
      </c>
      <c r="B111" s="59" t="s">
        <v>242</v>
      </c>
      <c r="C111" s="49">
        <v>2588284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>
        <v>850</v>
      </c>
      <c r="N111" s="49">
        <v>1405097</v>
      </c>
      <c r="O111" s="49"/>
      <c r="P111" s="49"/>
      <c r="Q111" s="49">
        <v>600</v>
      </c>
      <c r="R111" s="49">
        <v>1183187</v>
      </c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56"/>
      <c r="AD111" s="49"/>
      <c r="AE111" s="49"/>
      <c r="AF111" s="186"/>
    </row>
    <row r="112" spans="1:32" ht="15.75">
      <c r="A112" s="48" t="s">
        <v>548</v>
      </c>
      <c r="B112" s="59" t="s">
        <v>243</v>
      </c>
      <c r="C112" s="49">
        <v>7182981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>
        <v>2124</v>
      </c>
      <c r="N112" s="49">
        <v>4229381</v>
      </c>
      <c r="O112" s="49"/>
      <c r="P112" s="49"/>
      <c r="Q112" s="49">
        <v>2840</v>
      </c>
      <c r="R112" s="49">
        <v>2953600</v>
      </c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6"/>
      <c r="AD112" s="49"/>
      <c r="AE112" s="49"/>
      <c r="AF112" s="186"/>
    </row>
    <row r="113" spans="1:32" ht="15.75">
      <c r="A113" s="48" t="s">
        <v>549</v>
      </c>
      <c r="B113" s="59" t="s">
        <v>244</v>
      </c>
      <c r="C113" s="49">
        <v>3056186</v>
      </c>
      <c r="D113" s="49">
        <v>1994786</v>
      </c>
      <c r="E113" s="49">
        <v>193200</v>
      </c>
      <c r="F113" s="49">
        <v>243180</v>
      </c>
      <c r="G113" s="49">
        <v>364770</v>
      </c>
      <c r="H113" s="49">
        <v>674066</v>
      </c>
      <c r="I113" s="49">
        <v>519570</v>
      </c>
      <c r="J113" s="49"/>
      <c r="K113" s="49"/>
      <c r="L113" s="49"/>
      <c r="M113" s="49">
        <v>732</v>
      </c>
      <c r="N113" s="49">
        <v>1061400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6"/>
      <c r="AD113" s="49"/>
      <c r="AE113" s="49"/>
      <c r="AF113" s="186"/>
    </row>
    <row r="114" spans="1:32" ht="15.75">
      <c r="A114" s="48" t="s">
        <v>550</v>
      </c>
      <c r="B114" s="59" t="s">
        <v>245</v>
      </c>
      <c r="C114" s="49">
        <v>870150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>
        <v>523</v>
      </c>
      <c r="N114" s="49">
        <v>810650</v>
      </c>
      <c r="O114" s="49"/>
      <c r="P114" s="49"/>
      <c r="Q114" s="49"/>
      <c r="R114" s="49"/>
      <c r="S114" s="49">
        <v>76</v>
      </c>
      <c r="T114" s="49">
        <v>59500</v>
      </c>
      <c r="U114" s="49"/>
      <c r="V114" s="49"/>
      <c r="W114" s="49"/>
      <c r="X114" s="49"/>
      <c r="Y114" s="49"/>
      <c r="Z114" s="49"/>
      <c r="AA114" s="49"/>
      <c r="AB114" s="49"/>
      <c r="AC114" s="56"/>
      <c r="AD114" s="49"/>
      <c r="AE114" s="49"/>
      <c r="AF114" s="186"/>
    </row>
    <row r="115" spans="1:32" ht="15.75">
      <c r="A115" s="48" t="s">
        <v>551</v>
      </c>
      <c r="B115" s="60" t="s">
        <v>246</v>
      </c>
      <c r="C115" s="49">
        <v>861738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>
        <v>523</v>
      </c>
      <c r="N115" s="49">
        <v>861738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6"/>
      <c r="AD115" s="49"/>
      <c r="AE115" s="49"/>
      <c r="AF115" s="186"/>
    </row>
    <row r="116" spans="1:32" ht="15.75">
      <c r="A116" s="48" t="s">
        <v>552</v>
      </c>
      <c r="B116" s="60" t="s">
        <v>247</v>
      </c>
      <c r="C116" s="49">
        <v>810650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>
        <v>474</v>
      </c>
      <c r="N116" s="49">
        <v>810650</v>
      </c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6"/>
      <c r="AD116" s="49"/>
      <c r="AE116" s="49"/>
      <c r="AF116" s="186"/>
    </row>
    <row r="117" spans="1:32" ht="15.75">
      <c r="A117" s="48" t="s">
        <v>553</v>
      </c>
      <c r="B117" s="59" t="s">
        <v>248</v>
      </c>
      <c r="C117" s="49">
        <v>1394446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>
        <v>890</v>
      </c>
      <c r="N117" s="49">
        <v>1394446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56"/>
      <c r="AD117" s="49"/>
      <c r="AE117" s="49"/>
      <c r="AF117" s="186"/>
    </row>
    <row r="118" spans="1:32" ht="15.75">
      <c r="A118" s="48" t="s">
        <v>554</v>
      </c>
      <c r="B118" s="59" t="s">
        <v>249</v>
      </c>
      <c r="C118" s="49">
        <v>2287267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>
        <v>2055.8</v>
      </c>
      <c r="R118" s="49">
        <v>2287267</v>
      </c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6"/>
      <c r="AD118" s="49"/>
      <c r="AE118" s="49"/>
      <c r="AF118" s="186"/>
    </row>
    <row r="119" spans="1:32" ht="15.75">
      <c r="A119" s="48" t="s">
        <v>555</v>
      </c>
      <c r="B119" s="59" t="s">
        <v>250</v>
      </c>
      <c r="C119" s="49">
        <v>4619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>
        <v>270</v>
      </c>
      <c r="N119" s="49">
        <v>0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56">
        <v>4619</v>
      </c>
      <c r="AD119" s="49">
        <v>4619</v>
      </c>
      <c r="AE119" s="49"/>
      <c r="AF119" s="186"/>
    </row>
    <row r="120" spans="1:32" ht="15.75">
      <c r="A120" s="48" t="s">
        <v>556</v>
      </c>
      <c r="B120" s="59" t="s">
        <v>251</v>
      </c>
      <c r="C120" s="49">
        <v>1251611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>
        <v>786.9</v>
      </c>
      <c r="N120" s="49">
        <v>1251611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6"/>
      <c r="AD120" s="49"/>
      <c r="AE120" s="49"/>
      <c r="AF120" s="186"/>
    </row>
    <row r="121" spans="1:32" ht="15.75">
      <c r="A121" s="48" t="s">
        <v>557</v>
      </c>
      <c r="B121" s="60" t="s">
        <v>252</v>
      </c>
      <c r="C121" s="49">
        <v>2560296</v>
      </c>
      <c r="D121" s="49">
        <v>2560296</v>
      </c>
      <c r="E121" s="49"/>
      <c r="F121" s="49">
        <v>425383</v>
      </c>
      <c r="G121" s="49">
        <v>298421</v>
      </c>
      <c r="H121" s="49">
        <v>1019350</v>
      </c>
      <c r="I121" s="49">
        <v>817142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6"/>
      <c r="AD121" s="49"/>
      <c r="AE121" s="49"/>
      <c r="AF121" s="186"/>
    </row>
    <row r="122" spans="1:32" ht="15.75">
      <c r="A122" s="48" t="s">
        <v>558</v>
      </c>
      <c r="B122" s="60" t="s">
        <v>253</v>
      </c>
      <c r="C122" s="49">
        <v>1730683</v>
      </c>
      <c r="D122" s="49">
        <v>1730683</v>
      </c>
      <c r="E122" s="49"/>
      <c r="F122" s="49"/>
      <c r="G122" s="49"/>
      <c r="H122" s="49">
        <v>914060</v>
      </c>
      <c r="I122" s="49">
        <v>816623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56"/>
      <c r="AD122" s="49"/>
      <c r="AE122" s="49"/>
      <c r="AF122" s="186"/>
    </row>
    <row r="123" spans="1:32" ht="15.75">
      <c r="A123" s="48" t="s">
        <v>559</v>
      </c>
      <c r="B123" s="60" t="s">
        <v>254</v>
      </c>
      <c r="C123" s="49">
        <v>1730683</v>
      </c>
      <c r="D123" s="49">
        <v>1730683</v>
      </c>
      <c r="E123" s="49"/>
      <c r="F123" s="49"/>
      <c r="G123" s="49"/>
      <c r="H123" s="49">
        <v>914060</v>
      </c>
      <c r="I123" s="49">
        <v>816623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56"/>
      <c r="AD123" s="49"/>
      <c r="AE123" s="49"/>
      <c r="AF123" s="186"/>
    </row>
    <row r="124" spans="1:32" ht="15.75">
      <c r="A124" s="96" t="s">
        <v>560</v>
      </c>
      <c r="B124" s="109" t="s">
        <v>255</v>
      </c>
      <c r="C124" s="49">
        <v>1730683</v>
      </c>
      <c r="D124" s="98">
        <v>1730683</v>
      </c>
      <c r="E124" s="98"/>
      <c r="F124" s="98"/>
      <c r="G124" s="98"/>
      <c r="H124" s="98">
        <v>914060</v>
      </c>
      <c r="I124" s="98">
        <v>816623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9"/>
      <c r="AD124" s="98"/>
      <c r="AE124" s="98"/>
      <c r="AF124" s="186"/>
    </row>
    <row r="125" spans="1:32" s="73" customFormat="1" ht="15.75">
      <c r="A125" s="610" t="s">
        <v>77</v>
      </c>
      <c r="B125" s="610"/>
      <c r="C125" s="50">
        <v>109750607</v>
      </c>
      <c r="D125" s="50">
        <v>38674877</v>
      </c>
      <c r="E125" s="50">
        <v>935677</v>
      </c>
      <c r="F125" s="50">
        <v>2083351</v>
      </c>
      <c r="G125" s="50">
        <v>4144911</v>
      </c>
      <c r="H125" s="50">
        <v>25977865</v>
      </c>
      <c r="I125" s="50">
        <v>5533073</v>
      </c>
      <c r="J125" s="50"/>
      <c r="K125" s="50">
        <v>1</v>
      </c>
      <c r="L125" s="50">
        <v>1775957</v>
      </c>
      <c r="M125" s="50">
        <v>26180.96</v>
      </c>
      <c r="N125" s="50">
        <v>39193049</v>
      </c>
      <c r="O125" s="50"/>
      <c r="P125" s="50"/>
      <c r="Q125" s="50">
        <v>24827.2</v>
      </c>
      <c r="R125" s="50">
        <v>29962627</v>
      </c>
      <c r="S125" s="50">
        <v>76</v>
      </c>
      <c r="T125" s="50">
        <v>59500</v>
      </c>
      <c r="U125" s="50">
        <v>1</v>
      </c>
      <c r="V125" s="50">
        <v>21395</v>
      </c>
      <c r="W125" s="50"/>
      <c r="X125" s="50"/>
      <c r="Y125" s="50"/>
      <c r="Z125" s="50"/>
      <c r="AA125" s="50"/>
      <c r="AB125" s="50"/>
      <c r="AC125" s="50">
        <v>63202</v>
      </c>
      <c r="AD125" s="50">
        <v>63202</v>
      </c>
      <c r="AE125" s="50"/>
      <c r="AF125" s="187"/>
    </row>
    <row r="126" spans="1:32" s="73" customFormat="1" ht="15.75">
      <c r="A126" s="163" t="s">
        <v>31</v>
      </c>
      <c r="B126" s="169"/>
      <c r="C126" s="170"/>
      <c r="D126" s="170"/>
      <c r="E126" s="170"/>
      <c r="F126" s="170"/>
      <c r="G126" s="170"/>
      <c r="H126" s="170"/>
      <c r="I126" s="170"/>
      <c r="J126" s="170"/>
      <c r="K126" s="169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65"/>
      <c r="AD126" s="170"/>
      <c r="AE126" s="171"/>
      <c r="AF126" s="187"/>
    </row>
    <row r="127" spans="1:32" ht="15.75">
      <c r="A127" s="124" t="s">
        <v>561</v>
      </c>
      <c r="B127" s="134" t="s">
        <v>256</v>
      </c>
      <c r="C127" s="49">
        <v>1348485</v>
      </c>
      <c r="D127" s="87"/>
      <c r="E127" s="87"/>
      <c r="F127" s="87"/>
      <c r="G127" s="87"/>
      <c r="H127" s="87"/>
      <c r="I127" s="87"/>
      <c r="J127" s="87"/>
      <c r="K127" s="129"/>
      <c r="L127" s="87"/>
      <c r="M127" s="87"/>
      <c r="N127" s="87"/>
      <c r="O127" s="87"/>
      <c r="P127" s="135"/>
      <c r="Q127" s="87">
        <v>1372</v>
      </c>
      <c r="R127" s="87">
        <v>1348485</v>
      </c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6"/>
      <c r="AD127" s="87"/>
      <c r="AE127" s="87"/>
      <c r="AF127" s="186"/>
    </row>
    <row r="128" spans="1:32" ht="15.75">
      <c r="A128" s="48" t="s">
        <v>562</v>
      </c>
      <c r="B128" s="61" t="s">
        <v>257</v>
      </c>
      <c r="C128" s="49">
        <v>3129128</v>
      </c>
      <c r="D128" s="49"/>
      <c r="E128" s="49"/>
      <c r="F128" s="49"/>
      <c r="G128" s="49"/>
      <c r="H128" s="49"/>
      <c r="I128" s="49"/>
      <c r="J128" s="49"/>
      <c r="K128" s="52"/>
      <c r="L128" s="49"/>
      <c r="M128" s="49">
        <v>991</v>
      </c>
      <c r="N128" s="49">
        <v>1410600</v>
      </c>
      <c r="O128" s="49"/>
      <c r="P128" s="54"/>
      <c r="Q128" s="49">
        <v>1683</v>
      </c>
      <c r="R128" s="49">
        <v>1718528</v>
      </c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56"/>
      <c r="AD128" s="49"/>
      <c r="AE128" s="49"/>
      <c r="AF128" s="186"/>
    </row>
    <row r="129" spans="1:32" ht="15.75">
      <c r="A129" s="48" t="s">
        <v>563</v>
      </c>
      <c r="B129" s="61" t="s">
        <v>258</v>
      </c>
      <c r="C129" s="49">
        <v>2619156</v>
      </c>
      <c r="D129" s="49"/>
      <c r="E129" s="49"/>
      <c r="F129" s="49"/>
      <c r="G129" s="49"/>
      <c r="H129" s="49"/>
      <c r="I129" s="49"/>
      <c r="J129" s="49"/>
      <c r="K129" s="52"/>
      <c r="L129" s="49"/>
      <c r="M129" s="49">
        <v>810</v>
      </c>
      <c r="N129" s="49">
        <v>1108934</v>
      </c>
      <c r="O129" s="49"/>
      <c r="P129" s="54"/>
      <c r="Q129" s="49">
        <v>1479</v>
      </c>
      <c r="R129" s="49">
        <v>1510222</v>
      </c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56"/>
      <c r="AD129" s="49"/>
      <c r="AE129" s="49"/>
      <c r="AF129" s="186"/>
    </row>
    <row r="130" spans="1:32" ht="15.75">
      <c r="A130" s="48" t="s">
        <v>564</v>
      </c>
      <c r="B130" s="61" t="s">
        <v>259</v>
      </c>
      <c r="C130" s="49">
        <v>3145941</v>
      </c>
      <c r="D130" s="49"/>
      <c r="E130" s="49"/>
      <c r="F130" s="49"/>
      <c r="G130" s="49"/>
      <c r="H130" s="49"/>
      <c r="I130" s="49"/>
      <c r="J130" s="49"/>
      <c r="K130" s="52"/>
      <c r="L130" s="49"/>
      <c r="M130" s="49"/>
      <c r="N130" s="49"/>
      <c r="O130" s="49"/>
      <c r="P130" s="54"/>
      <c r="Q130" s="49">
        <v>3181</v>
      </c>
      <c r="R130" s="49">
        <v>3145941</v>
      </c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56"/>
      <c r="AD130" s="49"/>
      <c r="AE130" s="49"/>
      <c r="AF130" s="186"/>
    </row>
    <row r="131" spans="1:32" ht="15.75">
      <c r="A131" s="48" t="s">
        <v>565</v>
      </c>
      <c r="B131" s="61" t="s">
        <v>260</v>
      </c>
      <c r="C131" s="49">
        <v>3138522</v>
      </c>
      <c r="D131" s="49"/>
      <c r="E131" s="49"/>
      <c r="F131" s="49"/>
      <c r="G131" s="49"/>
      <c r="H131" s="49"/>
      <c r="I131" s="49"/>
      <c r="J131" s="49"/>
      <c r="K131" s="52"/>
      <c r="L131" s="49"/>
      <c r="M131" s="49"/>
      <c r="N131" s="49"/>
      <c r="O131" s="49"/>
      <c r="P131" s="54"/>
      <c r="Q131" s="49">
        <v>3174</v>
      </c>
      <c r="R131" s="49">
        <v>3138522</v>
      </c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56"/>
      <c r="AD131" s="49"/>
      <c r="AE131" s="49"/>
      <c r="AF131" s="186"/>
    </row>
    <row r="132" spans="1:32" ht="15.75">
      <c r="A132" s="48" t="s">
        <v>566</v>
      </c>
      <c r="B132" s="61" t="s">
        <v>261</v>
      </c>
      <c r="C132" s="49">
        <v>2830617</v>
      </c>
      <c r="D132" s="49"/>
      <c r="E132" s="49"/>
      <c r="F132" s="49"/>
      <c r="G132" s="49"/>
      <c r="H132" s="49"/>
      <c r="I132" s="49"/>
      <c r="J132" s="49"/>
      <c r="K132" s="52"/>
      <c r="L132" s="49"/>
      <c r="M132" s="49"/>
      <c r="N132" s="49"/>
      <c r="O132" s="49"/>
      <c r="P132" s="54"/>
      <c r="Q132" s="49">
        <v>1922</v>
      </c>
      <c r="R132" s="49">
        <v>2830617</v>
      </c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56"/>
      <c r="AD132" s="49"/>
      <c r="AE132" s="49"/>
      <c r="AF132" s="186"/>
    </row>
    <row r="133" spans="1:32" ht="15.75">
      <c r="A133" s="48" t="s">
        <v>567</v>
      </c>
      <c r="B133" s="61" t="s">
        <v>262</v>
      </c>
      <c r="C133" s="49">
        <v>1227029</v>
      </c>
      <c r="D133" s="49"/>
      <c r="E133" s="49"/>
      <c r="F133" s="49"/>
      <c r="G133" s="49"/>
      <c r="H133" s="49"/>
      <c r="I133" s="49"/>
      <c r="J133" s="49"/>
      <c r="K133" s="52"/>
      <c r="L133" s="49"/>
      <c r="M133" s="49"/>
      <c r="N133" s="49"/>
      <c r="O133" s="49"/>
      <c r="P133" s="54"/>
      <c r="Q133" s="49">
        <v>1250</v>
      </c>
      <c r="R133" s="49">
        <v>1227029</v>
      </c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56"/>
      <c r="AD133" s="49"/>
      <c r="AE133" s="49"/>
      <c r="AF133" s="186"/>
    </row>
    <row r="134" spans="1:32" ht="15.75">
      <c r="A134" s="48" t="s">
        <v>568</v>
      </c>
      <c r="B134" s="61" t="s">
        <v>263</v>
      </c>
      <c r="C134" s="49">
        <v>1426859</v>
      </c>
      <c r="D134" s="49"/>
      <c r="E134" s="49"/>
      <c r="F134" s="49"/>
      <c r="G134" s="49"/>
      <c r="H134" s="49"/>
      <c r="I134" s="49"/>
      <c r="J134" s="49"/>
      <c r="K134" s="52"/>
      <c r="L134" s="49"/>
      <c r="M134" s="49"/>
      <c r="N134" s="49"/>
      <c r="O134" s="49"/>
      <c r="P134" s="54"/>
      <c r="Q134" s="49">
        <v>1640</v>
      </c>
      <c r="R134" s="49">
        <v>1426859</v>
      </c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56"/>
      <c r="AD134" s="49"/>
      <c r="AE134" s="49"/>
      <c r="AF134" s="186"/>
    </row>
    <row r="135" spans="1:32" ht="15.75">
      <c r="A135" s="48" t="s">
        <v>569</v>
      </c>
      <c r="B135" s="61" t="s">
        <v>264</v>
      </c>
      <c r="C135" s="49">
        <v>1528047</v>
      </c>
      <c r="D135" s="49"/>
      <c r="E135" s="49"/>
      <c r="F135" s="49"/>
      <c r="G135" s="49"/>
      <c r="H135" s="49"/>
      <c r="I135" s="49"/>
      <c r="J135" s="49"/>
      <c r="K135" s="52"/>
      <c r="L135" s="49"/>
      <c r="M135" s="49"/>
      <c r="N135" s="49"/>
      <c r="O135" s="49"/>
      <c r="P135" s="54"/>
      <c r="Q135" s="49">
        <v>1710</v>
      </c>
      <c r="R135" s="49">
        <v>1528047</v>
      </c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56"/>
      <c r="AD135" s="49"/>
      <c r="AE135" s="49"/>
      <c r="AF135" s="186"/>
    </row>
    <row r="136" spans="1:32" ht="15.75">
      <c r="A136" s="48" t="s">
        <v>570</v>
      </c>
      <c r="B136" s="61" t="s">
        <v>942</v>
      </c>
      <c r="C136" s="49">
        <v>522919</v>
      </c>
      <c r="D136" s="49">
        <v>522919</v>
      </c>
      <c r="E136" s="49"/>
      <c r="F136" s="49">
        <v>199498</v>
      </c>
      <c r="G136" s="49"/>
      <c r="H136" s="49">
        <v>323421</v>
      </c>
      <c r="I136" s="49"/>
      <c r="J136" s="49"/>
      <c r="K136" s="52"/>
      <c r="L136" s="49"/>
      <c r="M136" s="49"/>
      <c r="N136" s="49"/>
      <c r="O136" s="49"/>
      <c r="P136" s="5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56"/>
      <c r="AD136" s="49"/>
      <c r="AE136" s="49"/>
      <c r="AF136" s="186"/>
    </row>
    <row r="137" spans="1:32" ht="15.75">
      <c r="A137" s="48" t="s">
        <v>571</v>
      </c>
      <c r="B137" s="61" t="s">
        <v>267</v>
      </c>
      <c r="C137" s="49">
        <v>799515</v>
      </c>
      <c r="D137" s="49"/>
      <c r="E137" s="49"/>
      <c r="F137" s="49"/>
      <c r="G137" s="49"/>
      <c r="H137" s="49"/>
      <c r="I137" s="49"/>
      <c r="J137" s="49"/>
      <c r="K137" s="52"/>
      <c r="L137" s="49"/>
      <c r="M137" s="49">
        <v>944</v>
      </c>
      <c r="N137" s="49">
        <v>799515</v>
      </c>
      <c r="O137" s="49"/>
      <c r="P137" s="5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56"/>
      <c r="AD137" s="49"/>
      <c r="AE137" s="49"/>
      <c r="AF137" s="186"/>
    </row>
    <row r="138" spans="1:32" ht="15.75">
      <c r="A138" s="48" t="s">
        <v>572</v>
      </c>
      <c r="B138" s="61" t="s">
        <v>477</v>
      </c>
      <c r="C138" s="49">
        <v>1110218</v>
      </c>
      <c r="D138" s="49"/>
      <c r="E138" s="49"/>
      <c r="F138" s="49"/>
      <c r="G138" s="49"/>
      <c r="H138" s="49"/>
      <c r="I138" s="49"/>
      <c r="J138" s="49"/>
      <c r="K138" s="52"/>
      <c r="L138" s="49"/>
      <c r="M138" s="49">
        <v>600</v>
      </c>
      <c r="N138" s="49">
        <v>1110218</v>
      </c>
      <c r="O138" s="49"/>
      <c r="P138" s="54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56"/>
      <c r="AD138" s="49"/>
      <c r="AE138" s="49"/>
      <c r="AF138" s="186"/>
    </row>
    <row r="139" spans="1:32" ht="15.75">
      <c r="A139" s="48" t="s">
        <v>573</v>
      </c>
      <c r="B139" s="61" t="s">
        <v>265</v>
      </c>
      <c r="C139" s="49">
        <v>203422</v>
      </c>
      <c r="D139" s="49">
        <v>203422</v>
      </c>
      <c r="E139" s="49"/>
      <c r="F139" s="49"/>
      <c r="G139" s="49">
        <v>203422</v>
      </c>
      <c r="H139" s="49"/>
      <c r="I139" s="49"/>
      <c r="J139" s="49"/>
      <c r="K139" s="52"/>
      <c r="L139" s="49"/>
      <c r="M139" s="49"/>
      <c r="N139" s="49"/>
      <c r="O139" s="49"/>
      <c r="P139" s="54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56"/>
      <c r="AD139" s="49"/>
      <c r="AE139" s="49"/>
      <c r="AF139" s="186"/>
    </row>
    <row r="140" spans="1:32" ht="15.75">
      <c r="A140" s="96" t="s">
        <v>574</v>
      </c>
      <c r="B140" s="110" t="s">
        <v>266</v>
      </c>
      <c r="C140" s="49">
        <v>508822</v>
      </c>
      <c r="D140" s="98">
        <v>244995</v>
      </c>
      <c r="E140" s="98"/>
      <c r="F140" s="98">
        <v>244995</v>
      </c>
      <c r="G140" s="98"/>
      <c r="H140" s="98"/>
      <c r="I140" s="98"/>
      <c r="J140" s="98"/>
      <c r="K140" s="101"/>
      <c r="L140" s="98"/>
      <c r="M140" s="98"/>
      <c r="N140" s="98"/>
      <c r="O140" s="98"/>
      <c r="P140" s="102"/>
      <c r="Q140" s="98">
        <v>1123</v>
      </c>
      <c r="R140" s="98">
        <v>263827</v>
      </c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9"/>
      <c r="AD140" s="98"/>
      <c r="AE140" s="98"/>
      <c r="AF140" s="186"/>
    </row>
    <row r="141" spans="1:32" s="73" customFormat="1" ht="15.75">
      <c r="A141" s="610" t="s">
        <v>78</v>
      </c>
      <c r="B141" s="610"/>
      <c r="C141" s="50">
        <v>23538680</v>
      </c>
      <c r="D141" s="50">
        <v>971336</v>
      </c>
      <c r="E141" s="50"/>
      <c r="F141" s="50">
        <v>444493</v>
      </c>
      <c r="G141" s="50">
        <v>203422</v>
      </c>
      <c r="H141" s="50">
        <v>323421</v>
      </c>
      <c r="I141" s="50"/>
      <c r="J141" s="50"/>
      <c r="K141" s="50"/>
      <c r="L141" s="50"/>
      <c r="M141" s="50">
        <v>3345</v>
      </c>
      <c r="N141" s="50">
        <v>4429267</v>
      </c>
      <c r="O141" s="50"/>
      <c r="P141" s="50"/>
      <c r="Q141" s="50">
        <v>18534</v>
      </c>
      <c r="R141" s="50">
        <v>18138077</v>
      </c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187"/>
    </row>
    <row r="142" spans="1:32" s="73" customFormat="1" ht="15.75">
      <c r="A142" s="624" t="s">
        <v>35</v>
      </c>
      <c r="B142" s="625"/>
      <c r="C142" s="170"/>
      <c r="D142" s="170"/>
      <c r="E142" s="170"/>
      <c r="F142" s="170"/>
      <c r="G142" s="170"/>
      <c r="H142" s="170"/>
      <c r="I142" s="170"/>
      <c r="J142" s="170"/>
      <c r="K142" s="172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65"/>
      <c r="AD142" s="170"/>
      <c r="AE142" s="171"/>
      <c r="AF142" s="187"/>
    </row>
    <row r="143" spans="1:32" ht="15.75">
      <c r="A143" s="124" t="s">
        <v>575</v>
      </c>
      <c r="B143" s="92" t="s">
        <v>268</v>
      </c>
      <c r="C143" s="49">
        <v>228628</v>
      </c>
      <c r="D143" s="87">
        <v>228628</v>
      </c>
      <c r="E143" s="136">
        <v>228628</v>
      </c>
      <c r="F143" s="136"/>
      <c r="G143" s="136"/>
      <c r="H143" s="136"/>
      <c r="I143" s="136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6"/>
      <c r="AD143" s="87"/>
      <c r="AE143" s="87"/>
      <c r="AF143" s="186"/>
    </row>
    <row r="144" spans="1:32" ht="15.75">
      <c r="A144" s="48" t="s">
        <v>576</v>
      </c>
      <c r="B144" s="55" t="s">
        <v>269</v>
      </c>
      <c r="C144" s="49">
        <v>2340165</v>
      </c>
      <c r="D144" s="49">
        <v>2340165</v>
      </c>
      <c r="E144" s="62"/>
      <c r="F144" s="62"/>
      <c r="G144" s="62"/>
      <c r="H144" s="62">
        <v>2340165</v>
      </c>
      <c r="I144" s="62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56"/>
      <c r="AD144" s="49"/>
      <c r="AE144" s="49"/>
      <c r="AF144" s="186"/>
    </row>
    <row r="145" spans="1:32" ht="15.75">
      <c r="A145" s="48" t="s">
        <v>577</v>
      </c>
      <c r="B145" s="55" t="s">
        <v>270</v>
      </c>
      <c r="C145" s="49">
        <v>1845900</v>
      </c>
      <c r="D145" s="49"/>
      <c r="E145" s="62"/>
      <c r="F145" s="62"/>
      <c r="G145" s="62"/>
      <c r="H145" s="62"/>
      <c r="I145" s="62"/>
      <c r="J145" s="49"/>
      <c r="K145" s="49"/>
      <c r="L145" s="49"/>
      <c r="M145" s="49">
        <v>642</v>
      </c>
      <c r="N145" s="49">
        <v>995100</v>
      </c>
      <c r="O145" s="49"/>
      <c r="P145" s="49"/>
      <c r="Q145" s="49">
        <v>720</v>
      </c>
      <c r="R145" s="49">
        <v>748800</v>
      </c>
      <c r="S145" s="49">
        <v>120</v>
      </c>
      <c r="T145" s="49">
        <v>102000</v>
      </c>
      <c r="U145" s="49"/>
      <c r="V145" s="49"/>
      <c r="W145" s="49"/>
      <c r="X145" s="49"/>
      <c r="Y145" s="49"/>
      <c r="Z145" s="49"/>
      <c r="AA145" s="49"/>
      <c r="AB145" s="49"/>
      <c r="AC145" s="56"/>
      <c r="AD145" s="49"/>
      <c r="AE145" s="49"/>
      <c r="AF145" s="186"/>
    </row>
    <row r="146" spans="1:32" ht="15.75">
      <c r="A146" s="48" t="s">
        <v>578</v>
      </c>
      <c r="B146" s="55" t="s">
        <v>271</v>
      </c>
      <c r="C146" s="49">
        <v>995100</v>
      </c>
      <c r="D146" s="49">
        <v>0</v>
      </c>
      <c r="E146" s="62"/>
      <c r="F146" s="62"/>
      <c r="G146" s="62"/>
      <c r="H146" s="62">
        <v>0</v>
      </c>
      <c r="I146" s="62"/>
      <c r="J146" s="49"/>
      <c r="K146" s="49"/>
      <c r="L146" s="49"/>
      <c r="M146" s="49">
        <v>642</v>
      </c>
      <c r="N146" s="49">
        <v>995100</v>
      </c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56"/>
      <c r="AD146" s="49"/>
      <c r="AE146" s="49"/>
      <c r="AF146" s="186"/>
    </row>
    <row r="147" spans="1:32" ht="15.75">
      <c r="A147" s="48" t="s">
        <v>579</v>
      </c>
      <c r="B147" s="55" t="s">
        <v>272</v>
      </c>
      <c r="C147" s="49">
        <v>990450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>
        <v>639</v>
      </c>
      <c r="N147" s="49">
        <v>990450</v>
      </c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56"/>
      <c r="AD147" s="49"/>
      <c r="AE147" s="49"/>
      <c r="AF147" s="186"/>
    </row>
    <row r="148" spans="1:32" ht="15.75">
      <c r="A148" s="48" t="s">
        <v>580</v>
      </c>
      <c r="B148" s="55" t="s">
        <v>273</v>
      </c>
      <c r="C148" s="49">
        <v>937532</v>
      </c>
      <c r="D148" s="49">
        <v>937532</v>
      </c>
      <c r="E148" s="49"/>
      <c r="F148" s="49"/>
      <c r="G148" s="49"/>
      <c r="H148" s="49">
        <v>576092</v>
      </c>
      <c r="I148" s="49">
        <v>361440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56"/>
      <c r="AD148" s="49"/>
      <c r="AE148" s="49"/>
      <c r="AF148" s="186"/>
    </row>
    <row r="149" spans="1:32" ht="15.75">
      <c r="A149" s="48" t="s">
        <v>581</v>
      </c>
      <c r="B149" s="55" t="s">
        <v>274</v>
      </c>
      <c r="C149" s="49">
        <v>3232662</v>
      </c>
      <c r="D149" s="49">
        <v>401600</v>
      </c>
      <c r="E149" s="49"/>
      <c r="F149" s="49"/>
      <c r="G149" s="49"/>
      <c r="H149" s="49"/>
      <c r="I149" s="49">
        <v>401600</v>
      </c>
      <c r="J149" s="49"/>
      <c r="K149" s="49"/>
      <c r="L149" s="49"/>
      <c r="M149" s="49">
        <v>868</v>
      </c>
      <c r="N149" s="49">
        <v>1386563</v>
      </c>
      <c r="O149" s="49"/>
      <c r="P149" s="49"/>
      <c r="Q149" s="49">
        <v>1743</v>
      </c>
      <c r="R149" s="49">
        <v>1444499</v>
      </c>
      <c r="S149" s="49"/>
      <c r="T149" s="49"/>
      <c r="U149" s="49">
        <v>1</v>
      </c>
      <c r="V149" s="49">
        <v>0</v>
      </c>
      <c r="W149" s="49"/>
      <c r="X149" s="49"/>
      <c r="Y149" s="49"/>
      <c r="Z149" s="49"/>
      <c r="AA149" s="49"/>
      <c r="AB149" s="49"/>
      <c r="AC149" s="56"/>
      <c r="AD149" s="49"/>
      <c r="AE149" s="49"/>
      <c r="AF149" s="186"/>
    </row>
    <row r="150" spans="1:32" ht="15.75">
      <c r="A150" s="48" t="s">
        <v>582</v>
      </c>
      <c r="B150" s="55" t="s">
        <v>275</v>
      </c>
      <c r="C150" s="49">
        <v>6232542</v>
      </c>
      <c r="D150" s="49">
        <v>799117</v>
      </c>
      <c r="E150" s="49"/>
      <c r="F150" s="49"/>
      <c r="G150" s="49"/>
      <c r="H150" s="49"/>
      <c r="I150" s="49">
        <v>799117</v>
      </c>
      <c r="J150" s="49"/>
      <c r="K150" s="49"/>
      <c r="L150" s="49"/>
      <c r="M150" s="49">
        <v>1803</v>
      </c>
      <c r="N150" s="49">
        <v>2664535</v>
      </c>
      <c r="O150" s="49"/>
      <c r="P150" s="49"/>
      <c r="Q150" s="49">
        <v>2968</v>
      </c>
      <c r="R150" s="49">
        <v>2768890</v>
      </c>
      <c r="S150" s="49"/>
      <c r="T150" s="49"/>
      <c r="U150" s="49">
        <v>1</v>
      </c>
      <c r="V150" s="49">
        <v>0</v>
      </c>
      <c r="W150" s="49"/>
      <c r="X150" s="49"/>
      <c r="Y150" s="49"/>
      <c r="Z150" s="49"/>
      <c r="AA150" s="49"/>
      <c r="AB150" s="49"/>
      <c r="AC150" s="56"/>
      <c r="AD150" s="49"/>
      <c r="AE150" s="49"/>
      <c r="AF150" s="186"/>
    </row>
    <row r="151" spans="1:32" ht="15.75">
      <c r="A151" s="48" t="s">
        <v>583</v>
      </c>
      <c r="B151" s="55" t="s">
        <v>276</v>
      </c>
      <c r="C151" s="49">
        <v>1861501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>
        <v>1619</v>
      </c>
      <c r="N151" s="49">
        <v>1861501</v>
      </c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56"/>
      <c r="AD151" s="49"/>
      <c r="AE151" s="49"/>
      <c r="AF151" s="186"/>
    </row>
    <row r="152" spans="1:32" ht="15.75">
      <c r="A152" s="48" t="s">
        <v>584</v>
      </c>
      <c r="B152" s="55" t="s">
        <v>277</v>
      </c>
      <c r="C152" s="49">
        <v>1289700</v>
      </c>
      <c r="D152" s="49">
        <v>294600</v>
      </c>
      <c r="E152" s="49"/>
      <c r="F152" s="49">
        <v>170520</v>
      </c>
      <c r="G152" s="49">
        <v>124080</v>
      </c>
      <c r="H152" s="49"/>
      <c r="I152" s="49"/>
      <c r="J152" s="49"/>
      <c r="K152" s="49"/>
      <c r="L152" s="49"/>
      <c r="M152" s="49">
        <v>642</v>
      </c>
      <c r="N152" s="49">
        <v>995100</v>
      </c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56"/>
      <c r="AD152" s="49"/>
      <c r="AE152" s="49"/>
      <c r="AF152" s="186"/>
    </row>
    <row r="153" spans="1:32" ht="15.75">
      <c r="A153" s="48" t="s">
        <v>585</v>
      </c>
      <c r="B153" s="55" t="s">
        <v>278</v>
      </c>
      <c r="C153" s="49">
        <v>2673900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>
        <v>826</v>
      </c>
      <c r="N153" s="49">
        <v>1280300</v>
      </c>
      <c r="O153" s="49"/>
      <c r="P153" s="49"/>
      <c r="Q153" s="49">
        <v>1340</v>
      </c>
      <c r="R153" s="49">
        <v>1393600</v>
      </c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56"/>
      <c r="AD153" s="49"/>
      <c r="AE153" s="49"/>
      <c r="AF153" s="186"/>
    </row>
    <row r="154" spans="1:32" ht="15.75">
      <c r="A154" s="48" t="s">
        <v>586</v>
      </c>
      <c r="B154" s="55" t="s">
        <v>279</v>
      </c>
      <c r="C154" s="49">
        <v>538896</v>
      </c>
      <c r="D154" s="49">
        <v>538896</v>
      </c>
      <c r="E154" s="49"/>
      <c r="F154" s="49">
        <v>242253</v>
      </c>
      <c r="G154" s="49">
        <v>296643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56"/>
      <c r="AD154" s="49"/>
      <c r="AE154" s="49"/>
      <c r="AF154" s="186"/>
    </row>
    <row r="155" spans="1:32" ht="15.75">
      <c r="A155" s="48" t="s">
        <v>587</v>
      </c>
      <c r="B155" s="55" t="s">
        <v>280</v>
      </c>
      <c r="C155" s="49">
        <v>942805</v>
      </c>
      <c r="D155" s="49">
        <v>942805</v>
      </c>
      <c r="E155" s="49"/>
      <c r="F155" s="49"/>
      <c r="G155" s="49"/>
      <c r="H155" s="49">
        <v>942805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56"/>
      <c r="AD155" s="49"/>
      <c r="AE155" s="49"/>
      <c r="AF155" s="186"/>
    </row>
    <row r="156" spans="1:32" ht="15.75">
      <c r="A156" s="96" t="s">
        <v>588</v>
      </c>
      <c r="B156" s="105" t="s">
        <v>281</v>
      </c>
      <c r="C156" s="49">
        <v>1144687</v>
      </c>
      <c r="D156" s="98">
        <v>1144687</v>
      </c>
      <c r="E156" s="98"/>
      <c r="F156" s="98">
        <v>158048</v>
      </c>
      <c r="G156" s="98">
        <v>167363</v>
      </c>
      <c r="H156" s="98">
        <v>539910</v>
      </c>
      <c r="I156" s="98">
        <v>279366</v>
      </c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/>
      <c r="AD156" s="98"/>
      <c r="AE156" s="98"/>
      <c r="AF156" s="186"/>
    </row>
    <row r="157" spans="1:32" ht="15.75">
      <c r="A157" s="623" t="s">
        <v>79</v>
      </c>
      <c r="B157" s="623"/>
      <c r="C157" s="50">
        <v>25254468</v>
      </c>
      <c r="D157" s="50">
        <v>7628030</v>
      </c>
      <c r="E157" s="50">
        <v>228628</v>
      </c>
      <c r="F157" s="50">
        <v>570821</v>
      </c>
      <c r="G157" s="50">
        <v>588086</v>
      </c>
      <c r="H157" s="50">
        <v>4398972</v>
      </c>
      <c r="I157" s="50">
        <v>1841523</v>
      </c>
      <c r="J157" s="50"/>
      <c r="K157" s="50"/>
      <c r="L157" s="50"/>
      <c r="M157" s="50">
        <v>7681</v>
      </c>
      <c r="N157" s="50">
        <v>11168649</v>
      </c>
      <c r="O157" s="50"/>
      <c r="P157" s="50"/>
      <c r="Q157" s="50">
        <v>6771</v>
      </c>
      <c r="R157" s="50">
        <v>6355789</v>
      </c>
      <c r="S157" s="50">
        <v>120</v>
      </c>
      <c r="T157" s="50">
        <v>102000</v>
      </c>
      <c r="U157" s="50">
        <v>2</v>
      </c>
      <c r="V157" s="50">
        <v>0</v>
      </c>
      <c r="W157" s="50"/>
      <c r="X157" s="50"/>
      <c r="Y157" s="50"/>
      <c r="Z157" s="50"/>
      <c r="AA157" s="50"/>
      <c r="AB157" s="50"/>
      <c r="AC157" s="93"/>
      <c r="AD157" s="50"/>
      <c r="AE157" s="50"/>
      <c r="AF157" s="186"/>
    </row>
    <row r="158" spans="1:32" s="73" customFormat="1" ht="15.75">
      <c r="A158" s="173" t="s">
        <v>36</v>
      </c>
      <c r="B158" s="169"/>
      <c r="C158" s="170"/>
      <c r="D158" s="170"/>
      <c r="E158" s="170"/>
      <c r="F158" s="170"/>
      <c r="G158" s="170"/>
      <c r="H158" s="170"/>
      <c r="I158" s="170"/>
      <c r="J158" s="170"/>
      <c r="K158" s="169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65"/>
      <c r="AD158" s="170"/>
      <c r="AE158" s="171"/>
      <c r="AF158" s="187"/>
    </row>
    <row r="159" spans="1:32" ht="15.75">
      <c r="A159" s="124" t="s">
        <v>589</v>
      </c>
      <c r="B159" s="137" t="s">
        <v>282</v>
      </c>
      <c r="C159" s="49">
        <v>937275</v>
      </c>
      <c r="D159" s="87">
        <v>188068</v>
      </c>
      <c r="E159" s="138"/>
      <c r="F159" s="138"/>
      <c r="G159" s="138">
        <v>188068</v>
      </c>
      <c r="H159" s="138"/>
      <c r="I159" s="138"/>
      <c r="J159" s="138"/>
      <c r="K159" s="87"/>
      <c r="L159" s="87"/>
      <c r="M159" s="139">
        <v>423</v>
      </c>
      <c r="N159" s="139">
        <v>676173</v>
      </c>
      <c r="O159" s="139"/>
      <c r="P159" s="139"/>
      <c r="Q159" s="139"/>
      <c r="R159" s="139"/>
      <c r="S159" s="139">
        <v>53</v>
      </c>
      <c r="T159" s="139">
        <v>73034</v>
      </c>
      <c r="U159" s="87"/>
      <c r="V159" s="87"/>
      <c r="W159" s="87"/>
      <c r="X159" s="87"/>
      <c r="Y159" s="87"/>
      <c r="Z159" s="87"/>
      <c r="AA159" s="87"/>
      <c r="AB159" s="87"/>
      <c r="AC159" s="86"/>
      <c r="AD159" s="87"/>
      <c r="AE159" s="87"/>
      <c r="AF159" s="186"/>
    </row>
    <row r="160" spans="1:32" ht="15.75">
      <c r="A160" s="48" t="s">
        <v>590</v>
      </c>
      <c r="B160" s="59" t="s">
        <v>283</v>
      </c>
      <c r="C160" s="49">
        <v>1208411</v>
      </c>
      <c r="D160" s="49">
        <v>351222</v>
      </c>
      <c r="E160" s="63">
        <v>163487</v>
      </c>
      <c r="F160" s="63"/>
      <c r="G160" s="63">
        <v>187735</v>
      </c>
      <c r="H160" s="63"/>
      <c r="I160" s="63"/>
      <c r="J160" s="63"/>
      <c r="K160" s="49"/>
      <c r="L160" s="49"/>
      <c r="M160" s="64">
        <v>477</v>
      </c>
      <c r="N160" s="64">
        <v>762492</v>
      </c>
      <c r="O160" s="64"/>
      <c r="P160" s="64"/>
      <c r="Q160" s="64"/>
      <c r="R160" s="64"/>
      <c r="S160" s="64">
        <v>67</v>
      </c>
      <c r="T160" s="64">
        <v>94697</v>
      </c>
      <c r="U160" s="49"/>
      <c r="V160" s="49"/>
      <c r="W160" s="49"/>
      <c r="X160" s="49"/>
      <c r="Y160" s="49"/>
      <c r="Z160" s="49"/>
      <c r="AA160" s="49"/>
      <c r="AB160" s="49"/>
      <c r="AC160" s="56"/>
      <c r="AD160" s="49"/>
      <c r="AE160" s="49"/>
      <c r="AF160" s="186"/>
    </row>
    <row r="161" spans="1:32" ht="15.75">
      <c r="A161" s="48" t="s">
        <v>591</v>
      </c>
      <c r="B161" s="59" t="s">
        <v>284</v>
      </c>
      <c r="C161" s="49">
        <v>1954238</v>
      </c>
      <c r="D161" s="49">
        <v>972031</v>
      </c>
      <c r="E161" s="63">
        <v>156736</v>
      </c>
      <c r="F161" s="63"/>
      <c r="G161" s="63">
        <v>200394</v>
      </c>
      <c r="H161" s="63"/>
      <c r="I161" s="63">
        <v>614901</v>
      </c>
      <c r="J161" s="63"/>
      <c r="K161" s="49"/>
      <c r="L161" s="49"/>
      <c r="M161" s="64">
        <v>555</v>
      </c>
      <c r="N161" s="64">
        <v>887176</v>
      </c>
      <c r="O161" s="64"/>
      <c r="P161" s="64"/>
      <c r="Q161" s="64"/>
      <c r="R161" s="64"/>
      <c r="S161" s="64">
        <v>106.7</v>
      </c>
      <c r="T161" s="64">
        <v>95031</v>
      </c>
      <c r="U161" s="49"/>
      <c r="V161" s="49"/>
      <c r="W161" s="49"/>
      <c r="X161" s="49"/>
      <c r="Y161" s="49"/>
      <c r="Z161" s="49"/>
      <c r="AA161" s="49"/>
      <c r="AB161" s="49"/>
      <c r="AC161" s="56"/>
      <c r="AD161" s="49"/>
      <c r="AE161" s="49"/>
      <c r="AF161" s="186"/>
    </row>
    <row r="162" spans="1:32" ht="15.75">
      <c r="A162" s="48" t="s">
        <v>592</v>
      </c>
      <c r="B162" s="59" t="s">
        <v>285</v>
      </c>
      <c r="C162" s="49">
        <v>1084700</v>
      </c>
      <c r="D162" s="49">
        <v>1071366</v>
      </c>
      <c r="E162" s="63">
        <v>180802</v>
      </c>
      <c r="F162" s="63"/>
      <c r="G162" s="63">
        <v>252635</v>
      </c>
      <c r="H162" s="63"/>
      <c r="I162" s="63">
        <v>637929</v>
      </c>
      <c r="J162" s="63"/>
      <c r="K162" s="49"/>
      <c r="L162" s="49"/>
      <c r="M162" s="64"/>
      <c r="N162" s="64"/>
      <c r="O162" s="64"/>
      <c r="P162" s="64"/>
      <c r="Q162" s="64">
        <v>1223</v>
      </c>
      <c r="R162" s="64">
        <v>0</v>
      </c>
      <c r="S162" s="64">
        <v>88</v>
      </c>
      <c r="T162" s="64">
        <v>0</v>
      </c>
      <c r="U162" s="49"/>
      <c r="V162" s="49"/>
      <c r="W162" s="49"/>
      <c r="X162" s="49"/>
      <c r="Y162" s="49"/>
      <c r="Z162" s="49"/>
      <c r="AA162" s="49"/>
      <c r="AB162" s="49"/>
      <c r="AC162" s="56">
        <v>13334</v>
      </c>
      <c r="AD162" s="49">
        <v>13334</v>
      </c>
      <c r="AE162" s="49"/>
      <c r="AF162" s="186"/>
    </row>
    <row r="163" spans="1:32" ht="15.75">
      <c r="A163" s="48" t="s">
        <v>593</v>
      </c>
      <c r="B163" s="59" t="s">
        <v>286</v>
      </c>
      <c r="C163" s="49">
        <v>2431179</v>
      </c>
      <c r="D163" s="49">
        <v>1055867</v>
      </c>
      <c r="E163" s="63">
        <v>180802</v>
      </c>
      <c r="F163" s="63"/>
      <c r="G163" s="63">
        <v>237136</v>
      </c>
      <c r="H163" s="63"/>
      <c r="I163" s="63">
        <v>637929</v>
      </c>
      <c r="J163" s="63"/>
      <c r="K163" s="49"/>
      <c r="L163" s="49"/>
      <c r="M163" s="64"/>
      <c r="N163" s="64"/>
      <c r="O163" s="64"/>
      <c r="P163" s="64"/>
      <c r="Q163" s="64">
        <v>1223</v>
      </c>
      <c r="R163" s="64">
        <v>1271920</v>
      </c>
      <c r="S163" s="64">
        <v>84</v>
      </c>
      <c r="T163" s="64">
        <v>103392</v>
      </c>
      <c r="U163" s="49"/>
      <c r="V163" s="49"/>
      <c r="W163" s="49"/>
      <c r="X163" s="49"/>
      <c r="Y163" s="49"/>
      <c r="Z163" s="49"/>
      <c r="AA163" s="49"/>
      <c r="AB163" s="49"/>
      <c r="AC163" s="56"/>
      <c r="AD163" s="49"/>
      <c r="AE163" s="49"/>
      <c r="AF163" s="186"/>
    </row>
    <row r="164" spans="1:32" ht="15.75">
      <c r="A164" s="48" t="s">
        <v>594</v>
      </c>
      <c r="B164" s="59" t="s">
        <v>287</v>
      </c>
      <c r="C164" s="49">
        <v>1667762</v>
      </c>
      <c r="D164" s="49"/>
      <c r="E164" s="63"/>
      <c r="F164" s="63"/>
      <c r="G164" s="63"/>
      <c r="H164" s="63"/>
      <c r="I164" s="63"/>
      <c r="J164" s="63"/>
      <c r="K164" s="49"/>
      <c r="L164" s="49"/>
      <c r="M164" s="64">
        <v>315.8</v>
      </c>
      <c r="N164" s="64">
        <v>504811</v>
      </c>
      <c r="O164" s="64"/>
      <c r="P164" s="64"/>
      <c r="Q164" s="64">
        <v>402</v>
      </c>
      <c r="R164" s="64">
        <v>1106936</v>
      </c>
      <c r="S164" s="64">
        <v>63.9</v>
      </c>
      <c r="T164" s="64">
        <v>56015</v>
      </c>
      <c r="U164" s="49"/>
      <c r="V164" s="49"/>
      <c r="W164" s="49"/>
      <c r="X164" s="49"/>
      <c r="Y164" s="49"/>
      <c r="Z164" s="49"/>
      <c r="AA164" s="49"/>
      <c r="AB164" s="49"/>
      <c r="AC164" s="56"/>
      <c r="AD164" s="49"/>
      <c r="AE164" s="49"/>
      <c r="AF164" s="186"/>
    </row>
    <row r="165" spans="1:32" ht="15.75">
      <c r="A165" s="48" t="s">
        <v>595</v>
      </c>
      <c r="B165" s="59" t="s">
        <v>288</v>
      </c>
      <c r="C165" s="49">
        <v>1629387</v>
      </c>
      <c r="D165" s="49"/>
      <c r="E165" s="63"/>
      <c r="F165" s="63"/>
      <c r="G165" s="63"/>
      <c r="H165" s="63"/>
      <c r="I165" s="63"/>
      <c r="J165" s="63"/>
      <c r="K165" s="49"/>
      <c r="L165" s="49"/>
      <c r="M165" s="64">
        <v>685</v>
      </c>
      <c r="N165" s="64">
        <v>1094983</v>
      </c>
      <c r="O165" s="64"/>
      <c r="P165" s="64"/>
      <c r="Q165" s="64">
        <v>439</v>
      </c>
      <c r="R165" s="64">
        <v>470850</v>
      </c>
      <c r="S165" s="64">
        <v>72.5</v>
      </c>
      <c r="T165" s="64">
        <v>63554</v>
      </c>
      <c r="U165" s="49"/>
      <c r="V165" s="49"/>
      <c r="W165" s="49"/>
      <c r="X165" s="49"/>
      <c r="Y165" s="49"/>
      <c r="Z165" s="49"/>
      <c r="AA165" s="49"/>
      <c r="AB165" s="49"/>
      <c r="AC165" s="56"/>
      <c r="AD165" s="49"/>
      <c r="AE165" s="49"/>
      <c r="AF165" s="186"/>
    </row>
    <row r="166" spans="1:32" ht="15.75">
      <c r="A166" s="48" t="s">
        <v>596</v>
      </c>
      <c r="B166" s="59" t="s">
        <v>289</v>
      </c>
      <c r="C166" s="49">
        <v>391262</v>
      </c>
      <c r="D166" s="49">
        <v>391262</v>
      </c>
      <c r="E166" s="63">
        <v>85922</v>
      </c>
      <c r="F166" s="63">
        <v>156822</v>
      </c>
      <c r="G166" s="63">
        <v>148518</v>
      </c>
      <c r="H166" s="63"/>
      <c r="I166" s="63"/>
      <c r="J166" s="63"/>
      <c r="K166" s="49"/>
      <c r="L166" s="49"/>
      <c r="M166" s="64"/>
      <c r="N166" s="64"/>
      <c r="O166" s="64"/>
      <c r="P166" s="64"/>
      <c r="Q166" s="64"/>
      <c r="R166" s="64"/>
      <c r="S166" s="64"/>
      <c r="T166" s="64"/>
      <c r="U166" s="49"/>
      <c r="V166" s="49"/>
      <c r="W166" s="49"/>
      <c r="X166" s="49"/>
      <c r="Y166" s="49"/>
      <c r="Z166" s="49"/>
      <c r="AA166" s="49"/>
      <c r="AB166" s="49"/>
      <c r="AC166" s="56"/>
      <c r="AD166" s="49"/>
      <c r="AE166" s="49"/>
      <c r="AF166" s="186"/>
    </row>
    <row r="167" spans="1:32" ht="15.75">
      <c r="A167" s="48" t="s">
        <v>597</v>
      </c>
      <c r="B167" s="59" t="s">
        <v>290</v>
      </c>
      <c r="C167" s="49">
        <v>391262</v>
      </c>
      <c r="D167" s="49">
        <v>391262</v>
      </c>
      <c r="E167" s="63">
        <v>85922</v>
      </c>
      <c r="F167" s="63">
        <v>156822</v>
      </c>
      <c r="G167" s="63">
        <v>148518</v>
      </c>
      <c r="H167" s="63"/>
      <c r="I167" s="63"/>
      <c r="J167" s="63"/>
      <c r="K167" s="49"/>
      <c r="L167" s="49"/>
      <c r="M167" s="64"/>
      <c r="N167" s="64"/>
      <c r="O167" s="64"/>
      <c r="P167" s="64"/>
      <c r="Q167" s="64"/>
      <c r="R167" s="64"/>
      <c r="S167" s="64"/>
      <c r="T167" s="64"/>
      <c r="U167" s="49"/>
      <c r="V167" s="49"/>
      <c r="W167" s="49"/>
      <c r="X167" s="49"/>
      <c r="Y167" s="49"/>
      <c r="Z167" s="49"/>
      <c r="AA167" s="49"/>
      <c r="AB167" s="49"/>
      <c r="AC167" s="56"/>
      <c r="AD167" s="49"/>
      <c r="AE167" s="49"/>
      <c r="AF167" s="186"/>
    </row>
    <row r="168" spans="1:32" ht="15.75">
      <c r="A168" s="96" t="s">
        <v>598</v>
      </c>
      <c r="B168" s="111" t="s">
        <v>291</v>
      </c>
      <c r="C168" s="49">
        <v>2482126</v>
      </c>
      <c r="D168" s="98">
        <v>602453</v>
      </c>
      <c r="E168" s="112">
        <v>96046</v>
      </c>
      <c r="F168" s="112">
        <v>156822</v>
      </c>
      <c r="G168" s="112"/>
      <c r="H168" s="112">
        <v>349585</v>
      </c>
      <c r="I168" s="112"/>
      <c r="J168" s="112"/>
      <c r="K168" s="98"/>
      <c r="L168" s="98"/>
      <c r="M168" s="113">
        <v>428</v>
      </c>
      <c r="N168" s="113">
        <v>684165</v>
      </c>
      <c r="O168" s="113"/>
      <c r="P168" s="113"/>
      <c r="Q168" s="113">
        <v>68</v>
      </c>
      <c r="R168" s="113">
        <v>1195508</v>
      </c>
      <c r="S168" s="113"/>
      <c r="T168" s="113"/>
      <c r="U168" s="98"/>
      <c r="V168" s="98"/>
      <c r="W168" s="98"/>
      <c r="X168" s="98"/>
      <c r="Y168" s="98"/>
      <c r="Z168" s="98"/>
      <c r="AA168" s="98"/>
      <c r="AB168" s="98"/>
      <c r="AC168" s="99"/>
      <c r="AD168" s="98"/>
      <c r="AE168" s="98"/>
      <c r="AF168" s="186"/>
    </row>
    <row r="169" spans="1:32" s="73" customFormat="1" ht="15.75">
      <c r="A169" s="623" t="s">
        <v>80</v>
      </c>
      <c r="B169" s="623"/>
      <c r="C169" s="50">
        <v>14177602</v>
      </c>
      <c r="D169" s="50">
        <v>5023531</v>
      </c>
      <c r="E169" s="50">
        <v>949717</v>
      </c>
      <c r="F169" s="50">
        <v>470466</v>
      </c>
      <c r="G169" s="50">
        <v>1363004</v>
      </c>
      <c r="H169" s="50">
        <v>349585</v>
      </c>
      <c r="I169" s="50">
        <v>1890759</v>
      </c>
      <c r="J169" s="50"/>
      <c r="K169" s="50"/>
      <c r="L169" s="50"/>
      <c r="M169" s="50">
        <v>2883.8</v>
      </c>
      <c r="N169" s="50">
        <v>4609800</v>
      </c>
      <c r="O169" s="50"/>
      <c r="P169" s="50"/>
      <c r="Q169" s="50">
        <v>3355</v>
      </c>
      <c r="R169" s="50">
        <v>4045214</v>
      </c>
      <c r="S169" s="50">
        <v>535.0999999999999</v>
      </c>
      <c r="T169" s="50">
        <v>485723</v>
      </c>
      <c r="U169" s="50"/>
      <c r="V169" s="50"/>
      <c r="W169" s="50"/>
      <c r="X169" s="50"/>
      <c r="Y169" s="50"/>
      <c r="Z169" s="50"/>
      <c r="AA169" s="50"/>
      <c r="AB169" s="50"/>
      <c r="AC169" s="50">
        <v>13334</v>
      </c>
      <c r="AD169" s="50"/>
      <c r="AE169" s="50"/>
      <c r="AF169" s="187"/>
    </row>
    <row r="170" spans="1:32" s="73" customFormat="1" ht="15.75">
      <c r="A170" s="624" t="s">
        <v>37</v>
      </c>
      <c r="B170" s="625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65"/>
      <c r="AD170" s="170"/>
      <c r="AE170" s="171"/>
      <c r="AF170" s="187"/>
    </row>
    <row r="171" spans="1:32" ht="15.75">
      <c r="A171" s="124" t="s">
        <v>599</v>
      </c>
      <c r="B171" s="137" t="s">
        <v>292</v>
      </c>
      <c r="C171" s="49">
        <v>3062253</v>
      </c>
      <c r="D171" s="87">
        <v>788491</v>
      </c>
      <c r="E171" s="87"/>
      <c r="F171" s="87">
        <v>183771</v>
      </c>
      <c r="G171" s="87">
        <v>226782</v>
      </c>
      <c r="H171" s="87">
        <v>377938</v>
      </c>
      <c r="I171" s="87"/>
      <c r="J171" s="87"/>
      <c r="K171" s="87"/>
      <c r="L171" s="87"/>
      <c r="M171" s="87">
        <v>871</v>
      </c>
      <c r="N171" s="87">
        <v>1051165</v>
      </c>
      <c r="O171" s="87"/>
      <c r="P171" s="87"/>
      <c r="Q171" s="87">
        <v>1838</v>
      </c>
      <c r="R171" s="87">
        <v>1222597</v>
      </c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6"/>
      <c r="AD171" s="87"/>
      <c r="AE171" s="87"/>
      <c r="AF171" s="186"/>
    </row>
    <row r="172" spans="1:32" ht="15.75">
      <c r="A172" s="48" t="s">
        <v>600</v>
      </c>
      <c r="B172" s="65" t="s">
        <v>293</v>
      </c>
      <c r="C172" s="49">
        <v>1607357</v>
      </c>
      <c r="D172" s="49">
        <v>40281</v>
      </c>
      <c r="E172" s="49"/>
      <c r="F172" s="49"/>
      <c r="G172" s="49">
        <v>40281</v>
      </c>
      <c r="H172" s="49"/>
      <c r="I172" s="49"/>
      <c r="J172" s="49"/>
      <c r="K172" s="49"/>
      <c r="L172" s="49"/>
      <c r="M172" s="49">
        <v>1146</v>
      </c>
      <c r="N172" s="49">
        <v>1488153</v>
      </c>
      <c r="O172" s="49"/>
      <c r="P172" s="49"/>
      <c r="Q172" s="49">
        <v>750</v>
      </c>
      <c r="R172" s="49">
        <v>78923</v>
      </c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56"/>
      <c r="AD172" s="49"/>
      <c r="AE172" s="49"/>
      <c r="AF172" s="186"/>
    </row>
    <row r="173" spans="1:32" ht="15.75">
      <c r="A173" s="48" t="s">
        <v>601</v>
      </c>
      <c r="B173" s="59" t="s">
        <v>294</v>
      </c>
      <c r="C173" s="49">
        <v>2186904</v>
      </c>
      <c r="D173" s="49">
        <v>783325</v>
      </c>
      <c r="E173" s="49"/>
      <c r="F173" s="49">
        <v>96242</v>
      </c>
      <c r="G173" s="49">
        <v>100040</v>
      </c>
      <c r="H173" s="49">
        <v>487409</v>
      </c>
      <c r="I173" s="49"/>
      <c r="J173" s="49">
        <v>99634</v>
      </c>
      <c r="K173" s="49"/>
      <c r="L173" s="49"/>
      <c r="M173" s="49">
        <v>498</v>
      </c>
      <c r="N173" s="49">
        <v>798453</v>
      </c>
      <c r="O173" s="49"/>
      <c r="P173" s="49"/>
      <c r="Q173" s="49">
        <v>503</v>
      </c>
      <c r="R173" s="49">
        <v>545338</v>
      </c>
      <c r="S173" s="49">
        <v>68</v>
      </c>
      <c r="T173" s="49">
        <v>59788</v>
      </c>
      <c r="U173" s="49"/>
      <c r="V173" s="49"/>
      <c r="W173" s="49"/>
      <c r="X173" s="49"/>
      <c r="Y173" s="49"/>
      <c r="Z173" s="49"/>
      <c r="AA173" s="49"/>
      <c r="AB173" s="49"/>
      <c r="AC173" s="56"/>
      <c r="AD173" s="49"/>
      <c r="AE173" s="49"/>
      <c r="AF173" s="186"/>
    </row>
    <row r="174" spans="1:32" ht="15.75">
      <c r="A174" s="48" t="s">
        <v>602</v>
      </c>
      <c r="B174" s="59" t="s">
        <v>295</v>
      </c>
      <c r="C174" s="49">
        <v>949376</v>
      </c>
      <c r="D174" s="49">
        <v>512780</v>
      </c>
      <c r="E174" s="49">
        <v>512780</v>
      </c>
      <c r="F174" s="49"/>
      <c r="G174" s="49"/>
      <c r="H174" s="49"/>
      <c r="I174" s="49"/>
      <c r="J174" s="49"/>
      <c r="K174" s="49"/>
      <c r="L174" s="49"/>
      <c r="M174" s="49"/>
      <c r="N174" s="49"/>
      <c r="O174" s="49">
        <v>684.1</v>
      </c>
      <c r="P174" s="49">
        <v>360893</v>
      </c>
      <c r="Q174" s="49"/>
      <c r="R174" s="49"/>
      <c r="S174" s="49">
        <v>86.1</v>
      </c>
      <c r="T174" s="49">
        <v>75703</v>
      </c>
      <c r="U174" s="49"/>
      <c r="V174" s="49"/>
      <c r="W174" s="49"/>
      <c r="X174" s="49"/>
      <c r="Y174" s="49"/>
      <c r="Z174" s="49"/>
      <c r="AA174" s="49"/>
      <c r="AB174" s="49"/>
      <c r="AC174" s="56"/>
      <c r="AD174" s="49"/>
      <c r="AE174" s="49"/>
      <c r="AF174" s="186"/>
    </row>
    <row r="175" spans="1:32" ht="15.75">
      <c r="A175" s="48" t="s">
        <v>603</v>
      </c>
      <c r="B175" s="65" t="s">
        <v>296</v>
      </c>
      <c r="C175" s="49">
        <v>480869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>
        <v>326</v>
      </c>
      <c r="N175" s="49">
        <v>480869</v>
      </c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56"/>
      <c r="AD175" s="49"/>
      <c r="AE175" s="49"/>
      <c r="AF175" s="186"/>
    </row>
    <row r="176" spans="1:32" ht="15.75">
      <c r="A176" s="96" t="s">
        <v>604</v>
      </c>
      <c r="B176" s="114" t="s">
        <v>297</v>
      </c>
      <c r="C176" s="49">
        <v>469869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>
        <v>326</v>
      </c>
      <c r="N176" s="98">
        <v>469869</v>
      </c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9"/>
      <c r="AD176" s="98"/>
      <c r="AE176" s="98"/>
      <c r="AF176" s="186"/>
    </row>
    <row r="177" spans="1:32" s="73" customFormat="1" ht="15.75">
      <c r="A177" s="610" t="s">
        <v>81</v>
      </c>
      <c r="B177" s="610"/>
      <c r="C177" s="50">
        <v>8756628</v>
      </c>
      <c r="D177" s="50">
        <v>2124877</v>
      </c>
      <c r="E177" s="50">
        <v>512780</v>
      </c>
      <c r="F177" s="50">
        <v>280013</v>
      </c>
      <c r="G177" s="50">
        <v>367103</v>
      </c>
      <c r="H177" s="50">
        <v>865347</v>
      </c>
      <c r="I177" s="50"/>
      <c r="J177" s="50">
        <v>99634</v>
      </c>
      <c r="K177" s="50"/>
      <c r="L177" s="50"/>
      <c r="M177" s="50">
        <v>3167</v>
      </c>
      <c r="N177" s="50">
        <v>4288509</v>
      </c>
      <c r="O177" s="50">
        <v>684.1</v>
      </c>
      <c r="P177" s="50">
        <v>360893</v>
      </c>
      <c r="Q177" s="50">
        <v>3091</v>
      </c>
      <c r="R177" s="50">
        <v>1846858</v>
      </c>
      <c r="S177" s="50">
        <v>154.1</v>
      </c>
      <c r="T177" s="50">
        <v>135491</v>
      </c>
      <c r="U177" s="50"/>
      <c r="V177" s="50"/>
      <c r="W177" s="50"/>
      <c r="X177" s="50"/>
      <c r="Y177" s="50"/>
      <c r="Z177" s="50"/>
      <c r="AA177" s="50"/>
      <c r="AB177" s="50"/>
      <c r="AC177" s="93"/>
      <c r="AD177" s="50"/>
      <c r="AE177" s="50"/>
      <c r="AF177" s="187"/>
    </row>
    <row r="178" spans="1:32" s="73" customFormat="1" ht="15.75">
      <c r="A178" s="624" t="s">
        <v>70</v>
      </c>
      <c r="B178" s="625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65"/>
      <c r="AD178" s="170"/>
      <c r="AE178" s="171"/>
      <c r="AF178" s="187"/>
    </row>
    <row r="179" spans="1:32" ht="15.75">
      <c r="A179" s="124" t="s">
        <v>605</v>
      </c>
      <c r="B179" s="92" t="s">
        <v>511</v>
      </c>
      <c r="C179" s="49">
        <v>25152</v>
      </c>
      <c r="D179" s="87">
        <v>0</v>
      </c>
      <c r="E179" s="87"/>
      <c r="F179" s="87"/>
      <c r="G179" s="87"/>
      <c r="H179" s="87"/>
      <c r="I179" s="87"/>
      <c r="J179" s="87"/>
      <c r="K179" s="140"/>
      <c r="L179" s="87"/>
      <c r="M179" s="87">
        <v>1752</v>
      </c>
      <c r="N179" s="87">
        <v>0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6">
        <v>25152</v>
      </c>
      <c r="AD179" s="87">
        <v>25152</v>
      </c>
      <c r="AE179" s="87"/>
      <c r="AF179" s="186"/>
    </row>
    <row r="180" spans="1:32" ht="15.75">
      <c r="A180" s="48" t="s">
        <v>606</v>
      </c>
      <c r="B180" s="55" t="s">
        <v>512</v>
      </c>
      <c r="C180" s="49">
        <v>8998</v>
      </c>
      <c r="D180" s="49">
        <v>0</v>
      </c>
      <c r="E180" s="49"/>
      <c r="F180" s="49">
        <v>0</v>
      </c>
      <c r="G180" s="49">
        <v>0</v>
      </c>
      <c r="H180" s="49"/>
      <c r="I180" s="49">
        <v>0</v>
      </c>
      <c r="J180" s="49"/>
      <c r="K180" s="6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56">
        <v>8998</v>
      </c>
      <c r="AD180" s="49">
        <v>8998</v>
      </c>
      <c r="AE180" s="49"/>
      <c r="AF180" s="186"/>
    </row>
    <row r="181" spans="1:32" ht="15.75">
      <c r="A181" s="48" t="s">
        <v>607</v>
      </c>
      <c r="B181" s="55" t="s">
        <v>513</v>
      </c>
      <c r="C181" s="49">
        <v>8686</v>
      </c>
      <c r="D181" s="49">
        <v>0</v>
      </c>
      <c r="E181" s="49"/>
      <c r="F181" s="49">
        <v>0</v>
      </c>
      <c r="G181" s="49">
        <v>0</v>
      </c>
      <c r="H181" s="49"/>
      <c r="I181" s="49">
        <v>0</v>
      </c>
      <c r="J181" s="49"/>
      <c r="K181" s="6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56">
        <v>8686</v>
      </c>
      <c r="AD181" s="49">
        <v>8686</v>
      </c>
      <c r="AE181" s="49"/>
      <c r="AF181" s="186"/>
    </row>
    <row r="182" spans="1:32" ht="15.75">
      <c r="A182" s="48" t="s">
        <v>608</v>
      </c>
      <c r="B182" s="55" t="s">
        <v>514</v>
      </c>
      <c r="C182" s="49">
        <v>8283</v>
      </c>
      <c r="D182" s="49">
        <v>0</v>
      </c>
      <c r="E182" s="49"/>
      <c r="F182" s="49">
        <v>0</v>
      </c>
      <c r="G182" s="49">
        <v>0</v>
      </c>
      <c r="H182" s="49"/>
      <c r="I182" s="49">
        <v>0</v>
      </c>
      <c r="J182" s="49"/>
      <c r="K182" s="6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56">
        <v>8283</v>
      </c>
      <c r="AD182" s="49">
        <v>8283</v>
      </c>
      <c r="AE182" s="49"/>
      <c r="AF182" s="186"/>
    </row>
    <row r="183" spans="1:32" ht="15.75">
      <c r="A183" s="48" t="s">
        <v>609</v>
      </c>
      <c r="B183" s="55" t="s">
        <v>515</v>
      </c>
      <c r="C183" s="49">
        <v>5353</v>
      </c>
      <c r="D183" s="49">
        <v>0</v>
      </c>
      <c r="E183" s="49"/>
      <c r="F183" s="49">
        <v>0</v>
      </c>
      <c r="G183" s="49">
        <v>0</v>
      </c>
      <c r="H183" s="49"/>
      <c r="I183" s="49">
        <v>0</v>
      </c>
      <c r="J183" s="49"/>
      <c r="K183" s="6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56">
        <v>5353</v>
      </c>
      <c r="AD183" s="49">
        <v>5353</v>
      </c>
      <c r="AE183" s="49"/>
      <c r="AF183" s="186"/>
    </row>
    <row r="184" spans="1:32" ht="15.75">
      <c r="A184" s="48" t="s">
        <v>610</v>
      </c>
      <c r="B184" s="55" t="s">
        <v>516</v>
      </c>
      <c r="C184" s="49">
        <v>9859</v>
      </c>
      <c r="D184" s="49">
        <v>0</v>
      </c>
      <c r="E184" s="49"/>
      <c r="F184" s="49">
        <v>0</v>
      </c>
      <c r="G184" s="49">
        <v>0</v>
      </c>
      <c r="H184" s="49">
        <v>0</v>
      </c>
      <c r="I184" s="49">
        <v>0</v>
      </c>
      <c r="J184" s="49"/>
      <c r="K184" s="6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56">
        <v>9859</v>
      </c>
      <c r="AD184" s="49">
        <v>9859</v>
      </c>
      <c r="AE184" s="49"/>
      <c r="AF184" s="186"/>
    </row>
    <row r="185" spans="1:32" ht="15.75">
      <c r="A185" s="96" t="s">
        <v>611</v>
      </c>
      <c r="B185" s="105" t="s">
        <v>517</v>
      </c>
      <c r="C185" s="49">
        <v>12299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/>
      <c r="J185" s="98"/>
      <c r="K185" s="115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9">
        <v>12299</v>
      </c>
      <c r="AD185" s="98">
        <v>12299</v>
      </c>
      <c r="AE185" s="98"/>
      <c r="AF185" s="186"/>
    </row>
    <row r="186" spans="1:32" s="73" customFormat="1" ht="15.75">
      <c r="A186" s="610" t="s">
        <v>82</v>
      </c>
      <c r="B186" s="610"/>
      <c r="C186" s="50">
        <v>78630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/>
      <c r="L186" s="50"/>
      <c r="M186" s="50">
        <v>1752</v>
      </c>
      <c r="N186" s="50">
        <v>0</v>
      </c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93">
        <v>78630</v>
      </c>
      <c r="AD186" s="50">
        <v>78630</v>
      </c>
      <c r="AE186" s="50"/>
      <c r="AF186" s="187"/>
    </row>
    <row r="187" spans="1:32" s="73" customFormat="1" ht="15.75">
      <c r="A187" s="624" t="s">
        <v>38</v>
      </c>
      <c r="B187" s="62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65"/>
      <c r="AD187" s="170"/>
      <c r="AE187" s="171"/>
      <c r="AF187" s="187"/>
    </row>
    <row r="188" spans="1:32" ht="15.75">
      <c r="A188" s="124" t="s">
        <v>612</v>
      </c>
      <c r="B188" s="137" t="s">
        <v>299</v>
      </c>
      <c r="C188" s="49">
        <v>3341989</v>
      </c>
      <c r="D188" s="87">
        <v>3341989</v>
      </c>
      <c r="E188" s="136"/>
      <c r="F188" s="136">
        <v>884510</v>
      </c>
      <c r="G188" s="136">
        <v>869989</v>
      </c>
      <c r="H188" s="136">
        <v>1587490</v>
      </c>
      <c r="I188" s="136"/>
      <c r="J188" s="136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6"/>
      <c r="AD188" s="87"/>
      <c r="AE188" s="87"/>
      <c r="AF188" s="186"/>
    </row>
    <row r="189" spans="1:32" ht="15.75">
      <c r="A189" s="96" t="s">
        <v>613</v>
      </c>
      <c r="B189" s="111" t="s">
        <v>975</v>
      </c>
      <c r="C189" s="49">
        <v>327228</v>
      </c>
      <c r="D189" s="98"/>
      <c r="E189" s="98"/>
      <c r="F189" s="98"/>
      <c r="G189" s="98"/>
      <c r="H189" s="98"/>
      <c r="I189" s="98"/>
      <c r="J189" s="98"/>
      <c r="K189" s="98"/>
      <c r="L189" s="98"/>
      <c r="M189" s="98">
        <v>303</v>
      </c>
      <c r="N189" s="106">
        <v>327228</v>
      </c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9"/>
      <c r="AD189" s="98"/>
      <c r="AE189" s="98"/>
      <c r="AF189" s="186"/>
    </row>
    <row r="190" spans="1:32" s="73" customFormat="1" ht="15.75">
      <c r="A190" s="610" t="s">
        <v>83</v>
      </c>
      <c r="B190" s="610"/>
      <c r="C190" s="50">
        <v>3669217</v>
      </c>
      <c r="D190" s="50">
        <v>3341989</v>
      </c>
      <c r="E190" s="50"/>
      <c r="F190" s="50">
        <v>884510</v>
      </c>
      <c r="G190" s="50">
        <v>869989</v>
      </c>
      <c r="H190" s="50">
        <v>1587490</v>
      </c>
      <c r="I190" s="50"/>
      <c r="J190" s="50"/>
      <c r="K190" s="50"/>
      <c r="L190" s="50"/>
      <c r="M190" s="50">
        <v>303</v>
      </c>
      <c r="N190" s="50">
        <v>327228</v>
      </c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93"/>
      <c r="AD190" s="50"/>
      <c r="AE190" s="50"/>
      <c r="AF190" s="187"/>
    </row>
    <row r="191" spans="1:32" s="73" customFormat="1" ht="15.75">
      <c r="A191" s="166" t="s">
        <v>39</v>
      </c>
      <c r="B191" s="174"/>
      <c r="C191" s="170"/>
      <c r="D191" s="170"/>
      <c r="E191" s="170"/>
      <c r="F191" s="170"/>
      <c r="G191" s="170"/>
      <c r="H191" s="170"/>
      <c r="I191" s="170"/>
      <c r="J191" s="170"/>
      <c r="K191" s="175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65"/>
      <c r="AD191" s="170"/>
      <c r="AE191" s="171"/>
      <c r="AF191" s="187"/>
    </row>
    <row r="192" spans="1:32" ht="15.75">
      <c r="A192" s="124" t="s">
        <v>614</v>
      </c>
      <c r="B192" s="137" t="s">
        <v>300</v>
      </c>
      <c r="C192" s="49">
        <v>1726465</v>
      </c>
      <c r="D192" s="87"/>
      <c r="E192" s="87"/>
      <c r="F192" s="87"/>
      <c r="G192" s="87"/>
      <c r="H192" s="87"/>
      <c r="I192" s="87"/>
      <c r="J192" s="87"/>
      <c r="K192" s="129"/>
      <c r="L192" s="87"/>
      <c r="M192" s="87">
        <v>630</v>
      </c>
      <c r="N192" s="87">
        <v>976500</v>
      </c>
      <c r="O192" s="87"/>
      <c r="P192" s="87"/>
      <c r="Q192" s="87">
        <v>928</v>
      </c>
      <c r="R192" s="87">
        <v>749965</v>
      </c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6"/>
      <c r="AD192" s="87"/>
      <c r="AE192" s="87"/>
      <c r="AF192" s="186"/>
    </row>
    <row r="193" spans="1:32" ht="15.75">
      <c r="A193" s="48" t="s">
        <v>615</v>
      </c>
      <c r="B193" s="59" t="s">
        <v>301</v>
      </c>
      <c r="C193" s="49">
        <v>1579872</v>
      </c>
      <c r="D193" s="49"/>
      <c r="E193" s="49"/>
      <c r="F193" s="49"/>
      <c r="G193" s="49"/>
      <c r="H193" s="49"/>
      <c r="I193" s="49"/>
      <c r="J193" s="49"/>
      <c r="K193" s="52"/>
      <c r="L193" s="49"/>
      <c r="M193" s="49">
        <v>882.66</v>
      </c>
      <c r="N193" s="49">
        <v>1579872</v>
      </c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56"/>
      <c r="AD193" s="49"/>
      <c r="AE193" s="49"/>
      <c r="AF193" s="186"/>
    </row>
    <row r="194" spans="1:32" ht="15.75">
      <c r="A194" s="48" t="s">
        <v>616</v>
      </c>
      <c r="B194" s="59" t="s">
        <v>302</v>
      </c>
      <c r="C194" s="49">
        <v>1608706</v>
      </c>
      <c r="D194" s="49"/>
      <c r="E194" s="49"/>
      <c r="F194" s="49"/>
      <c r="G194" s="49"/>
      <c r="H194" s="49"/>
      <c r="I194" s="49"/>
      <c r="J194" s="49"/>
      <c r="K194" s="52"/>
      <c r="L194" s="49"/>
      <c r="M194" s="49">
        <v>882.66</v>
      </c>
      <c r="N194" s="49">
        <v>1608706</v>
      </c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56"/>
      <c r="AD194" s="49"/>
      <c r="AE194" s="49"/>
      <c r="AF194" s="186"/>
    </row>
    <row r="195" spans="1:32" ht="15.75">
      <c r="A195" s="48" t="s">
        <v>617</v>
      </c>
      <c r="B195" s="59" t="s">
        <v>303</v>
      </c>
      <c r="C195" s="49">
        <v>1104950</v>
      </c>
      <c r="D195" s="49"/>
      <c r="E195" s="49"/>
      <c r="F195" s="49"/>
      <c r="G195" s="49"/>
      <c r="H195" s="49"/>
      <c r="I195" s="49"/>
      <c r="J195" s="49"/>
      <c r="K195" s="52"/>
      <c r="L195" s="49"/>
      <c r="M195" s="49">
        <v>656.12</v>
      </c>
      <c r="N195" s="49">
        <v>1104950</v>
      </c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56"/>
      <c r="AD195" s="49"/>
      <c r="AE195" s="49"/>
      <c r="AF195" s="186"/>
    </row>
    <row r="196" spans="1:32" ht="15.75">
      <c r="A196" s="96" t="s">
        <v>618</v>
      </c>
      <c r="B196" s="111" t="s">
        <v>304</v>
      </c>
      <c r="C196" s="49">
        <v>2038954</v>
      </c>
      <c r="D196" s="98"/>
      <c r="E196" s="98"/>
      <c r="F196" s="98"/>
      <c r="G196" s="98"/>
      <c r="H196" s="98"/>
      <c r="I196" s="98"/>
      <c r="J196" s="98"/>
      <c r="K196" s="101"/>
      <c r="L196" s="98"/>
      <c r="M196" s="98">
        <v>630</v>
      </c>
      <c r="N196" s="98">
        <v>1003040</v>
      </c>
      <c r="O196" s="98"/>
      <c r="P196" s="98"/>
      <c r="Q196" s="98">
        <v>967</v>
      </c>
      <c r="R196" s="98">
        <v>1035914</v>
      </c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/>
      <c r="AD196" s="98"/>
      <c r="AE196" s="98"/>
      <c r="AF196" s="186"/>
    </row>
    <row r="197" spans="1:32" s="73" customFormat="1" ht="15.75">
      <c r="A197" s="610" t="s">
        <v>84</v>
      </c>
      <c r="B197" s="610"/>
      <c r="C197" s="50">
        <v>8058947</v>
      </c>
      <c r="D197" s="50"/>
      <c r="E197" s="50"/>
      <c r="F197" s="50"/>
      <c r="G197" s="50"/>
      <c r="H197" s="50"/>
      <c r="I197" s="50"/>
      <c r="J197" s="50"/>
      <c r="K197" s="50"/>
      <c r="L197" s="50"/>
      <c r="M197" s="50">
        <v>3681.4399999999996</v>
      </c>
      <c r="N197" s="50">
        <v>6273068</v>
      </c>
      <c r="O197" s="50"/>
      <c r="P197" s="50"/>
      <c r="Q197" s="50">
        <v>1895</v>
      </c>
      <c r="R197" s="50">
        <v>1785879</v>
      </c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93"/>
      <c r="AD197" s="50"/>
      <c r="AE197" s="50"/>
      <c r="AF197" s="187"/>
    </row>
    <row r="198" spans="1:32" s="73" customFormat="1" ht="15.75">
      <c r="A198" s="163" t="s">
        <v>40</v>
      </c>
      <c r="B198" s="172"/>
      <c r="C198" s="170"/>
      <c r="D198" s="170"/>
      <c r="E198" s="170"/>
      <c r="F198" s="170"/>
      <c r="G198" s="170"/>
      <c r="H198" s="170"/>
      <c r="I198" s="170"/>
      <c r="J198" s="170"/>
      <c r="K198" s="172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65"/>
      <c r="AD198" s="170"/>
      <c r="AE198" s="171"/>
      <c r="AF198" s="187"/>
    </row>
    <row r="199" spans="1:32" ht="15.75">
      <c r="A199" s="124" t="s">
        <v>619</v>
      </c>
      <c r="B199" s="141" t="s">
        <v>478</v>
      </c>
      <c r="C199" s="49">
        <v>3272307</v>
      </c>
      <c r="D199" s="87"/>
      <c r="E199" s="87"/>
      <c r="F199" s="87"/>
      <c r="G199" s="87"/>
      <c r="H199" s="87"/>
      <c r="I199" s="87"/>
      <c r="J199" s="87"/>
      <c r="K199" s="87"/>
      <c r="L199" s="87"/>
      <c r="M199" s="87">
        <v>1023</v>
      </c>
      <c r="N199" s="87">
        <v>1284288</v>
      </c>
      <c r="O199" s="87"/>
      <c r="P199" s="87"/>
      <c r="Q199" s="87">
        <v>1152</v>
      </c>
      <c r="R199" s="87">
        <v>1854042</v>
      </c>
      <c r="S199" s="87">
        <v>76</v>
      </c>
      <c r="T199" s="87">
        <v>133977</v>
      </c>
      <c r="U199" s="87"/>
      <c r="V199" s="87"/>
      <c r="W199" s="87"/>
      <c r="X199" s="87"/>
      <c r="Y199" s="87"/>
      <c r="Z199" s="87"/>
      <c r="AA199" s="87"/>
      <c r="AB199" s="87"/>
      <c r="AC199" s="86"/>
      <c r="AD199" s="87"/>
      <c r="AE199" s="87"/>
      <c r="AF199" s="186"/>
    </row>
    <row r="200" spans="1:32" ht="15.75">
      <c r="A200" s="48" t="s">
        <v>620</v>
      </c>
      <c r="B200" s="72" t="s">
        <v>880</v>
      </c>
      <c r="C200" s="49">
        <v>1496935</v>
      </c>
      <c r="D200" s="87"/>
      <c r="E200" s="49"/>
      <c r="F200" s="49"/>
      <c r="G200" s="49"/>
      <c r="H200" s="49"/>
      <c r="I200" s="49"/>
      <c r="J200" s="49"/>
      <c r="K200" s="49"/>
      <c r="L200" s="49"/>
      <c r="M200" s="49">
        <v>1651.1</v>
      </c>
      <c r="N200" s="49">
        <v>1496935</v>
      </c>
      <c r="O200" s="49"/>
      <c r="P200" s="49"/>
      <c r="Q200" s="49"/>
      <c r="R200" s="49"/>
      <c r="S200" s="49"/>
      <c r="T200" s="49"/>
      <c r="U200" s="49"/>
      <c r="V200" s="87"/>
      <c r="W200" s="49"/>
      <c r="X200" s="49"/>
      <c r="Y200" s="49"/>
      <c r="Z200" s="49"/>
      <c r="AA200" s="49"/>
      <c r="AB200" s="49"/>
      <c r="AC200" s="86"/>
      <c r="AD200" s="49"/>
      <c r="AE200" s="49"/>
      <c r="AF200" s="186"/>
    </row>
    <row r="201" spans="1:32" ht="15.75">
      <c r="A201" s="48" t="s">
        <v>621</v>
      </c>
      <c r="B201" s="72" t="s">
        <v>479</v>
      </c>
      <c r="C201" s="49">
        <v>2697100</v>
      </c>
      <c r="D201" s="87">
        <v>2697100</v>
      </c>
      <c r="E201" s="49">
        <v>2697100</v>
      </c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87"/>
      <c r="W201" s="49"/>
      <c r="X201" s="49"/>
      <c r="Y201" s="49"/>
      <c r="Z201" s="49"/>
      <c r="AA201" s="49"/>
      <c r="AB201" s="49"/>
      <c r="AC201" s="86"/>
      <c r="AD201" s="49"/>
      <c r="AE201" s="49"/>
      <c r="AF201" s="186"/>
    </row>
    <row r="202" spans="1:32" ht="15.75">
      <c r="A202" s="48" t="s">
        <v>622</v>
      </c>
      <c r="B202" s="72" t="s">
        <v>881</v>
      </c>
      <c r="C202" s="49">
        <v>400000</v>
      </c>
      <c r="D202" s="87">
        <v>400000</v>
      </c>
      <c r="E202" s="49">
        <v>400000</v>
      </c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87"/>
      <c r="W202" s="49"/>
      <c r="X202" s="49"/>
      <c r="Y202" s="49"/>
      <c r="Z202" s="49"/>
      <c r="AA202" s="49"/>
      <c r="AB202" s="49"/>
      <c r="AC202" s="86"/>
      <c r="AD202" s="49"/>
      <c r="AE202" s="49"/>
      <c r="AF202" s="186"/>
    </row>
    <row r="203" spans="1:32" ht="15.75">
      <c r="A203" s="48" t="s">
        <v>623</v>
      </c>
      <c r="B203" s="72" t="s">
        <v>882</v>
      </c>
      <c r="C203" s="49">
        <v>4000</v>
      </c>
      <c r="D203" s="87">
        <v>0</v>
      </c>
      <c r="E203" s="49">
        <v>0</v>
      </c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87"/>
      <c r="W203" s="49"/>
      <c r="X203" s="49"/>
      <c r="Y203" s="49"/>
      <c r="Z203" s="49"/>
      <c r="AA203" s="49"/>
      <c r="AB203" s="49"/>
      <c r="AC203" s="86">
        <v>4000</v>
      </c>
      <c r="AD203" s="49">
        <v>4000</v>
      </c>
      <c r="AE203" s="49"/>
      <c r="AF203" s="186"/>
    </row>
    <row r="204" spans="1:32" ht="15.75">
      <c r="A204" s="48" t="s">
        <v>624</v>
      </c>
      <c r="B204" s="72" t="s">
        <v>883</v>
      </c>
      <c r="C204" s="49">
        <v>196845</v>
      </c>
      <c r="D204" s="87">
        <v>196845</v>
      </c>
      <c r="E204" s="49">
        <v>196845</v>
      </c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87"/>
      <c r="W204" s="49"/>
      <c r="X204" s="49"/>
      <c r="Y204" s="49"/>
      <c r="Z204" s="49"/>
      <c r="AA204" s="49"/>
      <c r="AB204" s="49"/>
      <c r="AC204" s="86"/>
      <c r="AD204" s="49"/>
      <c r="AE204" s="49"/>
      <c r="AF204" s="186"/>
    </row>
    <row r="205" spans="1:32" ht="15.75">
      <c r="A205" s="48" t="s">
        <v>625</v>
      </c>
      <c r="B205" s="72" t="s">
        <v>884</v>
      </c>
      <c r="C205" s="49">
        <v>400000</v>
      </c>
      <c r="D205" s="87">
        <v>400000</v>
      </c>
      <c r="E205" s="49">
        <v>400000</v>
      </c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87"/>
      <c r="W205" s="49"/>
      <c r="X205" s="49"/>
      <c r="Y205" s="49"/>
      <c r="Z205" s="49"/>
      <c r="AA205" s="49"/>
      <c r="AB205" s="49"/>
      <c r="AC205" s="86"/>
      <c r="AD205" s="49"/>
      <c r="AE205" s="49"/>
      <c r="AF205" s="186"/>
    </row>
    <row r="206" spans="1:32" ht="15.75">
      <c r="A206" s="48" t="s">
        <v>626</v>
      </c>
      <c r="B206" s="72" t="s">
        <v>305</v>
      </c>
      <c r="C206" s="49">
        <v>2207993</v>
      </c>
      <c r="D206" s="87"/>
      <c r="E206" s="49"/>
      <c r="F206" s="49"/>
      <c r="G206" s="49"/>
      <c r="H206" s="49"/>
      <c r="I206" s="49"/>
      <c r="J206" s="49"/>
      <c r="K206" s="49"/>
      <c r="L206" s="49"/>
      <c r="M206" s="49">
        <v>1632</v>
      </c>
      <c r="N206" s="49">
        <v>2207993</v>
      </c>
      <c r="O206" s="49"/>
      <c r="P206" s="49"/>
      <c r="Q206" s="49"/>
      <c r="R206" s="49"/>
      <c r="S206" s="49"/>
      <c r="T206" s="49"/>
      <c r="U206" s="49"/>
      <c r="V206" s="87"/>
      <c r="W206" s="49"/>
      <c r="X206" s="49"/>
      <c r="Y206" s="49"/>
      <c r="Z206" s="49"/>
      <c r="AA206" s="49"/>
      <c r="AB206" s="49"/>
      <c r="AC206" s="86"/>
      <c r="AD206" s="49"/>
      <c r="AE206" s="49"/>
      <c r="AF206" s="186"/>
    </row>
    <row r="207" spans="1:32" ht="15.75">
      <c r="A207" s="48" t="s">
        <v>627</v>
      </c>
      <c r="B207" s="72" t="s">
        <v>480</v>
      </c>
      <c r="C207" s="49">
        <v>2368155</v>
      </c>
      <c r="D207" s="87">
        <v>2368155</v>
      </c>
      <c r="E207" s="49">
        <v>2368155</v>
      </c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87"/>
      <c r="W207" s="49"/>
      <c r="X207" s="49"/>
      <c r="Y207" s="49"/>
      <c r="Z207" s="49"/>
      <c r="AA207" s="49"/>
      <c r="AB207" s="49"/>
      <c r="AC207" s="86"/>
      <c r="AD207" s="49"/>
      <c r="AE207" s="49"/>
      <c r="AF207" s="186"/>
    </row>
    <row r="208" spans="1:32" ht="15.75">
      <c r="A208" s="48" t="s">
        <v>628</v>
      </c>
      <c r="B208" s="72" t="s">
        <v>481</v>
      </c>
      <c r="C208" s="49">
        <v>668321</v>
      </c>
      <c r="D208" s="87">
        <v>668321</v>
      </c>
      <c r="E208" s="49">
        <v>668321</v>
      </c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87"/>
      <c r="W208" s="49"/>
      <c r="X208" s="49"/>
      <c r="Y208" s="49"/>
      <c r="Z208" s="49"/>
      <c r="AA208" s="49"/>
      <c r="AB208" s="49"/>
      <c r="AC208" s="86"/>
      <c r="AD208" s="49"/>
      <c r="AE208" s="49"/>
      <c r="AF208" s="186"/>
    </row>
    <row r="209" spans="1:32" ht="15.75">
      <c r="A209" s="48" t="s">
        <v>629</v>
      </c>
      <c r="B209" s="72" t="s">
        <v>482</v>
      </c>
      <c r="C209" s="49">
        <v>2160000</v>
      </c>
      <c r="D209" s="87">
        <v>2160000</v>
      </c>
      <c r="E209" s="49"/>
      <c r="F209" s="49"/>
      <c r="G209" s="49"/>
      <c r="H209" s="49">
        <v>2160000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87"/>
      <c r="W209" s="49"/>
      <c r="X209" s="49"/>
      <c r="Y209" s="49"/>
      <c r="Z209" s="49"/>
      <c r="AA209" s="49"/>
      <c r="AB209" s="49"/>
      <c r="AC209" s="86"/>
      <c r="AD209" s="49"/>
      <c r="AE209" s="49"/>
      <c r="AF209" s="186"/>
    </row>
    <row r="210" spans="1:32" ht="15.75">
      <c r="A210" s="48" t="s">
        <v>630</v>
      </c>
      <c r="B210" s="72" t="s">
        <v>483</v>
      </c>
      <c r="C210" s="49">
        <v>2000000</v>
      </c>
      <c r="D210" s="87">
        <v>2000000</v>
      </c>
      <c r="E210" s="49"/>
      <c r="F210" s="49">
        <v>1000000</v>
      </c>
      <c r="G210" s="49">
        <v>1000000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87"/>
      <c r="W210" s="49"/>
      <c r="X210" s="49"/>
      <c r="Y210" s="49"/>
      <c r="Z210" s="49"/>
      <c r="AA210" s="49"/>
      <c r="AB210" s="49"/>
      <c r="AC210" s="86"/>
      <c r="AD210" s="49"/>
      <c r="AE210" s="49"/>
      <c r="AF210" s="186"/>
    </row>
    <row r="211" spans="1:32" ht="15.75">
      <c r="A211" s="48" t="s">
        <v>631</v>
      </c>
      <c r="B211" s="72" t="s">
        <v>484</v>
      </c>
      <c r="C211" s="49">
        <v>543255</v>
      </c>
      <c r="D211" s="87"/>
      <c r="E211" s="49"/>
      <c r="F211" s="49"/>
      <c r="G211" s="49"/>
      <c r="H211" s="49"/>
      <c r="I211" s="49"/>
      <c r="J211" s="49"/>
      <c r="K211" s="49"/>
      <c r="L211" s="49"/>
      <c r="M211" s="49">
        <v>540</v>
      </c>
      <c r="N211" s="49">
        <v>543255</v>
      </c>
      <c r="O211" s="49"/>
      <c r="P211" s="49"/>
      <c r="Q211" s="49"/>
      <c r="R211" s="49"/>
      <c r="S211" s="49"/>
      <c r="T211" s="49"/>
      <c r="U211" s="49"/>
      <c r="V211" s="87"/>
      <c r="W211" s="49"/>
      <c r="X211" s="49"/>
      <c r="Y211" s="49"/>
      <c r="Z211" s="49"/>
      <c r="AA211" s="49"/>
      <c r="AB211" s="49"/>
      <c r="AC211" s="86"/>
      <c r="AD211" s="49"/>
      <c r="AE211" s="49"/>
      <c r="AF211" s="186"/>
    </row>
    <row r="212" spans="1:32" ht="15.75">
      <c r="A212" s="48" t="s">
        <v>632</v>
      </c>
      <c r="B212" s="72" t="s">
        <v>306</v>
      </c>
      <c r="C212" s="49">
        <v>1650408</v>
      </c>
      <c r="D212" s="87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>
        <v>446</v>
      </c>
      <c r="R212" s="49">
        <v>1650408</v>
      </c>
      <c r="S212" s="49"/>
      <c r="T212" s="49"/>
      <c r="U212" s="49"/>
      <c r="V212" s="87"/>
      <c r="W212" s="49"/>
      <c r="X212" s="49"/>
      <c r="Y212" s="49"/>
      <c r="Z212" s="49"/>
      <c r="AA212" s="49"/>
      <c r="AB212" s="49"/>
      <c r="AC212" s="86"/>
      <c r="AD212" s="49"/>
      <c r="AE212" s="49"/>
      <c r="AF212" s="186"/>
    </row>
    <row r="213" spans="1:32" ht="15.75">
      <c r="A213" s="48" t="s">
        <v>633</v>
      </c>
      <c r="B213" s="72" t="s">
        <v>885</v>
      </c>
      <c r="C213" s="49">
        <v>593898</v>
      </c>
      <c r="D213" s="87">
        <v>593898</v>
      </c>
      <c r="E213" s="49"/>
      <c r="F213" s="49">
        <v>357871</v>
      </c>
      <c r="G213" s="49">
        <v>236027</v>
      </c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87"/>
      <c r="W213" s="49"/>
      <c r="X213" s="49"/>
      <c r="Y213" s="49"/>
      <c r="Z213" s="49"/>
      <c r="AA213" s="49"/>
      <c r="AB213" s="49"/>
      <c r="AC213" s="86"/>
      <c r="AD213" s="49"/>
      <c r="AE213" s="49"/>
      <c r="AF213" s="186"/>
    </row>
    <row r="214" spans="1:32" ht="15.75">
      <c r="A214" s="48" t="s">
        <v>634</v>
      </c>
      <c r="B214" s="72" t="s">
        <v>485</v>
      </c>
      <c r="C214" s="49">
        <v>3100000</v>
      </c>
      <c r="D214" s="87"/>
      <c r="E214" s="49"/>
      <c r="F214" s="49"/>
      <c r="G214" s="49"/>
      <c r="H214" s="49"/>
      <c r="I214" s="49"/>
      <c r="J214" s="49"/>
      <c r="K214" s="49"/>
      <c r="L214" s="49"/>
      <c r="M214" s="49">
        <v>1350.7</v>
      </c>
      <c r="N214" s="49">
        <v>3100000</v>
      </c>
      <c r="O214" s="49"/>
      <c r="P214" s="49"/>
      <c r="Q214" s="49"/>
      <c r="R214" s="49"/>
      <c r="S214" s="49"/>
      <c r="T214" s="49"/>
      <c r="U214" s="49"/>
      <c r="V214" s="87"/>
      <c r="W214" s="49"/>
      <c r="X214" s="49"/>
      <c r="Y214" s="49"/>
      <c r="Z214" s="49"/>
      <c r="AA214" s="49"/>
      <c r="AB214" s="49"/>
      <c r="AC214" s="86"/>
      <c r="AD214" s="49"/>
      <c r="AE214" s="49"/>
      <c r="AF214" s="186"/>
    </row>
    <row r="215" spans="1:32" ht="15.75">
      <c r="A215" s="48" t="s">
        <v>635</v>
      </c>
      <c r="B215" s="72" t="s">
        <v>486</v>
      </c>
      <c r="C215" s="49">
        <v>892262</v>
      </c>
      <c r="D215" s="87"/>
      <c r="E215" s="49"/>
      <c r="F215" s="49"/>
      <c r="G215" s="49"/>
      <c r="H215" s="49"/>
      <c r="I215" s="49"/>
      <c r="J215" s="49"/>
      <c r="K215" s="49"/>
      <c r="L215" s="49"/>
      <c r="M215" s="49">
        <v>960</v>
      </c>
      <c r="N215" s="49">
        <v>892262</v>
      </c>
      <c r="O215" s="49"/>
      <c r="P215" s="49"/>
      <c r="Q215" s="49"/>
      <c r="R215" s="49"/>
      <c r="S215" s="49"/>
      <c r="T215" s="49"/>
      <c r="U215" s="49"/>
      <c r="V215" s="87"/>
      <c r="W215" s="49"/>
      <c r="X215" s="49"/>
      <c r="Y215" s="49"/>
      <c r="Z215" s="49"/>
      <c r="AA215" s="49"/>
      <c r="AB215" s="49"/>
      <c r="AC215" s="86"/>
      <c r="AD215" s="49"/>
      <c r="AE215" s="49"/>
      <c r="AF215" s="186"/>
    </row>
    <row r="216" spans="1:32" ht="15.75">
      <c r="A216" s="48" t="s">
        <v>636</v>
      </c>
      <c r="B216" s="72" t="s">
        <v>307</v>
      </c>
      <c r="C216" s="49">
        <v>2397959</v>
      </c>
      <c r="D216" s="87"/>
      <c r="E216" s="49"/>
      <c r="F216" s="49"/>
      <c r="G216" s="49"/>
      <c r="H216" s="49"/>
      <c r="I216" s="49"/>
      <c r="J216" s="49"/>
      <c r="K216" s="49"/>
      <c r="L216" s="49"/>
      <c r="M216" s="49">
        <v>960</v>
      </c>
      <c r="N216" s="49">
        <v>899588</v>
      </c>
      <c r="O216" s="49"/>
      <c r="P216" s="49"/>
      <c r="Q216" s="49">
        <v>2636</v>
      </c>
      <c r="R216" s="49">
        <v>1498371</v>
      </c>
      <c r="S216" s="49"/>
      <c r="T216" s="49"/>
      <c r="U216" s="49"/>
      <c r="V216" s="87"/>
      <c r="W216" s="49"/>
      <c r="X216" s="49"/>
      <c r="Y216" s="49"/>
      <c r="Z216" s="49"/>
      <c r="AA216" s="49"/>
      <c r="AB216" s="49"/>
      <c r="AC216" s="86"/>
      <c r="AD216" s="49"/>
      <c r="AE216" s="49"/>
      <c r="AF216" s="186"/>
    </row>
    <row r="217" spans="1:32" ht="15.75">
      <c r="A217" s="48" t="s">
        <v>637</v>
      </c>
      <c r="B217" s="72" t="s">
        <v>487</v>
      </c>
      <c r="C217" s="49">
        <v>556914</v>
      </c>
      <c r="D217" s="87">
        <v>556914</v>
      </c>
      <c r="E217" s="49">
        <v>556914</v>
      </c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87"/>
      <c r="W217" s="49"/>
      <c r="X217" s="49"/>
      <c r="Y217" s="49"/>
      <c r="Z217" s="49"/>
      <c r="AA217" s="49"/>
      <c r="AB217" s="49"/>
      <c r="AC217" s="86"/>
      <c r="AD217" s="49"/>
      <c r="AE217" s="49"/>
      <c r="AF217" s="186"/>
    </row>
    <row r="218" spans="1:32" ht="15.75">
      <c r="A218" s="48" t="s">
        <v>638</v>
      </c>
      <c r="B218" s="72" t="s">
        <v>488</v>
      </c>
      <c r="C218" s="49">
        <v>1680777</v>
      </c>
      <c r="D218" s="87">
        <v>1680777</v>
      </c>
      <c r="E218" s="49">
        <v>1169553</v>
      </c>
      <c r="F218" s="49">
        <v>261224</v>
      </c>
      <c r="G218" s="49">
        <v>250000</v>
      </c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87"/>
      <c r="W218" s="49"/>
      <c r="X218" s="49"/>
      <c r="Y218" s="49"/>
      <c r="Z218" s="49"/>
      <c r="AA218" s="49"/>
      <c r="AB218" s="49"/>
      <c r="AC218" s="86"/>
      <c r="AD218" s="49"/>
      <c r="AE218" s="49"/>
      <c r="AF218" s="186"/>
    </row>
    <row r="219" spans="1:32" ht="15.75">
      <c r="A219" s="48" t="s">
        <v>639</v>
      </c>
      <c r="B219" s="72" t="s">
        <v>886</v>
      </c>
      <c r="C219" s="49">
        <v>4824926</v>
      </c>
      <c r="D219" s="87">
        <v>3126872</v>
      </c>
      <c r="E219" s="62"/>
      <c r="F219" s="62"/>
      <c r="G219" s="62"/>
      <c r="H219" s="62">
        <v>3126872</v>
      </c>
      <c r="I219" s="62"/>
      <c r="J219" s="49"/>
      <c r="K219" s="49"/>
      <c r="L219" s="49"/>
      <c r="M219" s="49">
        <v>1898</v>
      </c>
      <c r="N219" s="49">
        <v>1698054</v>
      </c>
      <c r="O219" s="49"/>
      <c r="P219" s="49"/>
      <c r="Q219" s="49"/>
      <c r="R219" s="49"/>
      <c r="S219" s="49"/>
      <c r="T219" s="49"/>
      <c r="U219" s="49"/>
      <c r="V219" s="87"/>
      <c r="W219" s="49"/>
      <c r="X219" s="49"/>
      <c r="Y219" s="49"/>
      <c r="Z219" s="49"/>
      <c r="AA219" s="49"/>
      <c r="AB219" s="49"/>
      <c r="AC219" s="86"/>
      <c r="AD219" s="49"/>
      <c r="AE219" s="49"/>
      <c r="AF219" s="186"/>
    </row>
    <row r="220" spans="1:32" ht="15.75">
      <c r="A220" s="48" t="s">
        <v>640</v>
      </c>
      <c r="B220" s="72" t="s">
        <v>308</v>
      </c>
      <c r="C220" s="49">
        <v>4172904</v>
      </c>
      <c r="D220" s="87">
        <v>3127503</v>
      </c>
      <c r="E220" s="49"/>
      <c r="F220" s="49"/>
      <c r="G220" s="49"/>
      <c r="H220" s="49">
        <v>3127503</v>
      </c>
      <c r="I220" s="49"/>
      <c r="J220" s="49"/>
      <c r="K220" s="49"/>
      <c r="L220" s="49"/>
      <c r="M220" s="49">
        <v>5100</v>
      </c>
      <c r="N220" s="49">
        <v>1045401</v>
      </c>
      <c r="O220" s="49"/>
      <c r="P220" s="49"/>
      <c r="Q220" s="49"/>
      <c r="R220" s="49"/>
      <c r="S220" s="49"/>
      <c r="T220" s="49"/>
      <c r="U220" s="49"/>
      <c r="V220" s="87"/>
      <c r="W220" s="49"/>
      <c r="X220" s="49"/>
      <c r="Y220" s="49"/>
      <c r="Z220" s="49"/>
      <c r="AA220" s="49"/>
      <c r="AB220" s="49"/>
      <c r="AC220" s="86"/>
      <c r="AD220" s="49"/>
      <c r="AE220" s="49"/>
      <c r="AF220" s="186"/>
    </row>
    <row r="221" spans="1:32" ht="15.75">
      <c r="A221" s="48" t="s">
        <v>641</v>
      </c>
      <c r="B221" s="72" t="s">
        <v>489</v>
      </c>
      <c r="C221" s="49">
        <v>1894976</v>
      </c>
      <c r="D221" s="87">
        <v>1894976</v>
      </c>
      <c r="E221" s="49">
        <v>1894976</v>
      </c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87"/>
      <c r="W221" s="49"/>
      <c r="X221" s="49"/>
      <c r="Y221" s="49"/>
      <c r="Z221" s="49"/>
      <c r="AA221" s="49"/>
      <c r="AB221" s="49"/>
      <c r="AC221" s="86"/>
      <c r="AD221" s="49"/>
      <c r="AE221" s="49"/>
      <c r="AF221" s="186"/>
    </row>
    <row r="222" spans="1:32" ht="15.75">
      <c r="A222" s="48" t="s">
        <v>642</v>
      </c>
      <c r="B222" s="72" t="s">
        <v>490</v>
      </c>
      <c r="C222" s="49">
        <v>1295874</v>
      </c>
      <c r="D222" s="87"/>
      <c r="E222" s="49"/>
      <c r="F222" s="49"/>
      <c r="G222" s="49"/>
      <c r="H222" s="49"/>
      <c r="I222" s="49"/>
      <c r="J222" s="49"/>
      <c r="K222" s="49"/>
      <c r="L222" s="49"/>
      <c r="M222" s="49">
        <v>1410.63</v>
      </c>
      <c r="N222" s="49">
        <v>1295874</v>
      </c>
      <c r="O222" s="49"/>
      <c r="P222" s="49"/>
      <c r="Q222" s="49"/>
      <c r="R222" s="49"/>
      <c r="S222" s="49"/>
      <c r="T222" s="49"/>
      <c r="U222" s="49"/>
      <c r="V222" s="87"/>
      <c r="W222" s="49"/>
      <c r="X222" s="49"/>
      <c r="Y222" s="49"/>
      <c r="Z222" s="49"/>
      <c r="AA222" s="49"/>
      <c r="AB222" s="49"/>
      <c r="AC222" s="86"/>
      <c r="AD222" s="49"/>
      <c r="AE222" s="49"/>
      <c r="AF222" s="186"/>
    </row>
    <row r="223" spans="1:32" ht="15.75">
      <c r="A223" s="48" t="s">
        <v>643</v>
      </c>
      <c r="B223" s="72" t="s">
        <v>491</v>
      </c>
      <c r="C223" s="49">
        <v>1840996</v>
      </c>
      <c r="D223" s="87"/>
      <c r="E223" s="49"/>
      <c r="F223" s="49"/>
      <c r="G223" s="49"/>
      <c r="H223" s="49"/>
      <c r="I223" s="49"/>
      <c r="J223" s="49"/>
      <c r="K223" s="49"/>
      <c r="L223" s="49"/>
      <c r="M223" s="49">
        <v>1412.32</v>
      </c>
      <c r="N223" s="49">
        <v>1840996</v>
      </c>
      <c r="O223" s="49"/>
      <c r="P223" s="49"/>
      <c r="Q223" s="49"/>
      <c r="R223" s="49"/>
      <c r="S223" s="49"/>
      <c r="T223" s="49"/>
      <c r="U223" s="49"/>
      <c r="V223" s="87"/>
      <c r="W223" s="49"/>
      <c r="X223" s="49"/>
      <c r="Y223" s="49"/>
      <c r="Z223" s="49"/>
      <c r="AA223" s="49"/>
      <c r="AB223" s="49"/>
      <c r="AC223" s="86"/>
      <c r="AD223" s="49"/>
      <c r="AE223" s="49"/>
      <c r="AF223" s="186"/>
    </row>
    <row r="224" spans="1:32" ht="15.75">
      <c r="A224" s="48" t="s">
        <v>644</v>
      </c>
      <c r="B224" s="72" t="s">
        <v>309</v>
      </c>
      <c r="C224" s="49">
        <v>1169223</v>
      </c>
      <c r="D224" s="87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>
        <v>1651.8</v>
      </c>
      <c r="R224" s="49">
        <v>1169223</v>
      </c>
      <c r="S224" s="49"/>
      <c r="T224" s="49"/>
      <c r="U224" s="49"/>
      <c r="V224" s="87"/>
      <c r="W224" s="49"/>
      <c r="X224" s="49"/>
      <c r="Y224" s="49"/>
      <c r="Z224" s="49"/>
      <c r="AA224" s="49"/>
      <c r="AB224" s="49"/>
      <c r="AC224" s="86"/>
      <c r="AD224" s="49"/>
      <c r="AE224" s="49"/>
      <c r="AF224" s="186"/>
    </row>
    <row r="225" spans="1:32" ht="15.75">
      <c r="A225" s="48" t="s">
        <v>645</v>
      </c>
      <c r="B225" s="72" t="s">
        <v>310</v>
      </c>
      <c r="C225" s="49">
        <v>3355297</v>
      </c>
      <c r="D225" s="87">
        <v>1623610</v>
      </c>
      <c r="E225" s="49">
        <v>1623610</v>
      </c>
      <c r="F225" s="49"/>
      <c r="G225" s="49"/>
      <c r="H225" s="49"/>
      <c r="I225" s="49"/>
      <c r="J225" s="49"/>
      <c r="K225" s="49"/>
      <c r="L225" s="49"/>
      <c r="M225" s="49">
        <v>1450</v>
      </c>
      <c r="N225" s="49">
        <v>1731687</v>
      </c>
      <c r="O225" s="49"/>
      <c r="P225" s="49"/>
      <c r="Q225" s="49"/>
      <c r="R225" s="49"/>
      <c r="S225" s="49"/>
      <c r="T225" s="49"/>
      <c r="U225" s="49"/>
      <c r="V225" s="87"/>
      <c r="W225" s="49"/>
      <c r="X225" s="49"/>
      <c r="Y225" s="49"/>
      <c r="Z225" s="49"/>
      <c r="AA225" s="49"/>
      <c r="AB225" s="49"/>
      <c r="AC225" s="86"/>
      <c r="AD225" s="49"/>
      <c r="AE225" s="49"/>
      <c r="AF225" s="186"/>
    </row>
    <row r="226" spans="1:32" ht="15.75">
      <c r="A226" s="48" t="s">
        <v>646</v>
      </c>
      <c r="B226" s="72" t="s">
        <v>492</v>
      </c>
      <c r="C226" s="49">
        <v>2508931</v>
      </c>
      <c r="D226" s="87"/>
      <c r="E226" s="49"/>
      <c r="F226" s="49"/>
      <c r="G226" s="49"/>
      <c r="H226" s="49"/>
      <c r="I226" s="49"/>
      <c r="J226" s="49"/>
      <c r="K226" s="45"/>
      <c r="L226" s="49"/>
      <c r="M226" s="49">
        <v>1833</v>
      </c>
      <c r="N226" s="49">
        <v>2508931</v>
      </c>
      <c r="O226" s="49"/>
      <c r="P226" s="49"/>
      <c r="Q226" s="49"/>
      <c r="R226" s="49"/>
      <c r="S226" s="49"/>
      <c r="T226" s="49"/>
      <c r="U226" s="49"/>
      <c r="V226" s="87"/>
      <c r="W226" s="49"/>
      <c r="X226" s="49"/>
      <c r="Y226" s="49"/>
      <c r="Z226" s="49"/>
      <c r="AA226" s="49"/>
      <c r="AB226" s="49"/>
      <c r="AC226" s="86"/>
      <c r="AD226" s="49"/>
      <c r="AE226" s="49"/>
      <c r="AF226" s="186"/>
    </row>
    <row r="227" spans="1:32" ht="15.75">
      <c r="A227" s="48" t="s">
        <v>647</v>
      </c>
      <c r="B227" s="72" t="s">
        <v>493</v>
      </c>
      <c r="C227" s="49">
        <v>787180</v>
      </c>
      <c r="D227" s="87">
        <v>787180</v>
      </c>
      <c r="E227" s="49"/>
      <c r="F227" s="49">
        <v>402630</v>
      </c>
      <c r="G227" s="49">
        <v>384550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87"/>
      <c r="W227" s="49"/>
      <c r="X227" s="49"/>
      <c r="Y227" s="49"/>
      <c r="Z227" s="49"/>
      <c r="AA227" s="49"/>
      <c r="AB227" s="49"/>
      <c r="AC227" s="86"/>
      <c r="AD227" s="49"/>
      <c r="AE227" s="49"/>
      <c r="AF227" s="186"/>
    </row>
    <row r="228" spans="1:32" ht="15.75">
      <c r="A228" s="48" t="s">
        <v>648</v>
      </c>
      <c r="B228" s="72" t="s">
        <v>494</v>
      </c>
      <c r="C228" s="49">
        <v>1630241</v>
      </c>
      <c r="D228" s="87"/>
      <c r="E228" s="49"/>
      <c r="F228" s="49"/>
      <c r="G228" s="49"/>
      <c r="H228" s="49"/>
      <c r="I228" s="49"/>
      <c r="J228" s="49"/>
      <c r="K228" s="49"/>
      <c r="L228" s="49"/>
      <c r="M228" s="49">
        <v>1264</v>
      </c>
      <c r="N228" s="49">
        <v>1630241</v>
      </c>
      <c r="O228" s="49"/>
      <c r="P228" s="49"/>
      <c r="Q228" s="49"/>
      <c r="R228" s="49"/>
      <c r="S228" s="49"/>
      <c r="T228" s="49"/>
      <c r="U228" s="49"/>
      <c r="V228" s="87"/>
      <c r="W228" s="49"/>
      <c r="X228" s="49"/>
      <c r="Y228" s="49"/>
      <c r="Z228" s="49"/>
      <c r="AA228" s="49"/>
      <c r="AB228" s="49"/>
      <c r="AC228" s="86"/>
      <c r="AD228" s="49"/>
      <c r="AE228" s="49"/>
      <c r="AF228" s="186"/>
    </row>
    <row r="229" spans="1:32" ht="15.75">
      <c r="A229" s="48" t="s">
        <v>649</v>
      </c>
      <c r="B229" s="72" t="s">
        <v>496</v>
      </c>
      <c r="C229" s="49">
        <v>157131</v>
      </c>
      <c r="D229" s="87">
        <v>155781</v>
      </c>
      <c r="E229" s="49"/>
      <c r="F229" s="49">
        <v>0</v>
      </c>
      <c r="G229" s="49">
        <v>155781</v>
      </c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87"/>
      <c r="W229" s="49"/>
      <c r="X229" s="49"/>
      <c r="Y229" s="49"/>
      <c r="Z229" s="49"/>
      <c r="AA229" s="49"/>
      <c r="AB229" s="49"/>
      <c r="AC229" s="86">
        <v>1350</v>
      </c>
      <c r="AD229" s="49">
        <v>1350</v>
      </c>
      <c r="AE229" s="49"/>
      <c r="AF229" s="186"/>
    </row>
    <row r="230" spans="1:32" ht="15.75">
      <c r="A230" s="48" t="s">
        <v>650</v>
      </c>
      <c r="B230" s="72" t="s">
        <v>311</v>
      </c>
      <c r="C230" s="49">
        <v>484873</v>
      </c>
      <c r="D230" s="87">
        <v>484873</v>
      </c>
      <c r="E230" s="49"/>
      <c r="F230" s="49">
        <v>253364</v>
      </c>
      <c r="G230" s="49">
        <v>231509</v>
      </c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87"/>
      <c r="W230" s="49"/>
      <c r="X230" s="49"/>
      <c r="Y230" s="49"/>
      <c r="Z230" s="49"/>
      <c r="AA230" s="49"/>
      <c r="AB230" s="49"/>
      <c r="AC230" s="86"/>
      <c r="AD230" s="49"/>
      <c r="AE230" s="49"/>
      <c r="AF230" s="186"/>
    </row>
    <row r="231" spans="1:32" ht="15.75">
      <c r="A231" s="48" t="s">
        <v>651</v>
      </c>
      <c r="B231" s="72" t="s">
        <v>495</v>
      </c>
      <c r="C231" s="49">
        <v>1109633</v>
      </c>
      <c r="D231" s="87">
        <v>1109633</v>
      </c>
      <c r="E231" s="49"/>
      <c r="F231" s="49"/>
      <c r="G231" s="49"/>
      <c r="H231" s="49">
        <v>1109633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87"/>
      <c r="W231" s="49"/>
      <c r="X231" s="49"/>
      <c r="Y231" s="49"/>
      <c r="Z231" s="49"/>
      <c r="AA231" s="49"/>
      <c r="AB231" s="49"/>
      <c r="AC231" s="86"/>
      <c r="AD231" s="49"/>
      <c r="AE231" s="49"/>
      <c r="AF231" s="186"/>
    </row>
    <row r="232" spans="1:32" ht="15.75">
      <c r="A232" s="48" t="s">
        <v>652</v>
      </c>
      <c r="B232" s="72" t="s">
        <v>497</v>
      </c>
      <c r="C232" s="49">
        <v>852620</v>
      </c>
      <c r="D232" s="87">
        <v>852620</v>
      </c>
      <c r="E232" s="49"/>
      <c r="F232" s="49">
        <v>346653</v>
      </c>
      <c r="G232" s="49">
        <v>203094</v>
      </c>
      <c r="H232" s="49">
        <v>0</v>
      </c>
      <c r="I232" s="49">
        <v>302873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87"/>
      <c r="W232" s="49"/>
      <c r="X232" s="49"/>
      <c r="Y232" s="49"/>
      <c r="Z232" s="49"/>
      <c r="AA232" s="49"/>
      <c r="AB232" s="49"/>
      <c r="AC232" s="86"/>
      <c r="AD232" s="49"/>
      <c r="AE232" s="49"/>
      <c r="AF232" s="186"/>
    </row>
    <row r="233" spans="1:32" ht="15.75">
      <c r="A233" s="48" t="s">
        <v>653</v>
      </c>
      <c r="B233" s="72" t="s">
        <v>498</v>
      </c>
      <c r="C233" s="49">
        <v>2879270</v>
      </c>
      <c r="D233" s="87">
        <v>2879270</v>
      </c>
      <c r="E233" s="49"/>
      <c r="F233" s="49"/>
      <c r="G233" s="49"/>
      <c r="H233" s="49">
        <v>2879270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87"/>
      <c r="W233" s="49"/>
      <c r="X233" s="49"/>
      <c r="Y233" s="49"/>
      <c r="Z233" s="49"/>
      <c r="AA233" s="49"/>
      <c r="AB233" s="49"/>
      <c r="AC233" s="86"/>
      <c r="AD233" s="49"/>
      <c r="AE233" s="49"/>
      <c r="AF233" s="186"/>
    </row>
    <row r="234" spans="1:32" ht="15.75">
      <c r="A234" s="48" t="s">
        <v>654</v>
      </c>
      <c r="B234" s="72" t="s">
        <v>887</v>
      </c>
      <c r="C234" s="49">
        <v>2906446</v>
      </c>
      <c r="D234" s="87">
        <v>2906446</v>
      </c>
      <c r="E234" s="49"/>
      <c r="F234" s="49"/>
      <c r="G234" s="49"/>
      <c r="H234" s="49">
        <v>2906446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87"/>
      <c r="W234" s="49"/>
      <c r="X234" s="49"/>
      <c r="Y234" s="49"/>
      <c r="Z234" s="49"/>
      <c r="AA234" s="49"/>
      <c r="AB234" s="49"/>
      <c r="AC234" s="86"/>
      <c r="AD234" s="49"/>
      <c r="AE234" s="49"/>
      <c r="AF234" s="186"/>
    </row>
    <row r="235" spans="1:32" ht="15.75">
      <c r="A235" s="48" t="s">
        <v>655</v>
      </c>
      <c r="B235" s="72" t="s">
        <v>888</v>
      </c>
      <c r="C235" s="49">
        <v>1101747</v>
      </c>
      <c r="D235" s="87">
        <v>1101747</v>
      </c>
      <c r="E235" s="49">
        <v>1101747</v>
      </c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87"/>
      <c r="W235" s="49"/>
      <c r="X235" s="49"/>
      <c r="Y235" s="49"/>
      <c r="Z235" s="49"/>
      <c r="AA235" s="49"/>
      <c r="AB235" s="49"/>
      <c r="AC235" s="86"/>
      <c r="AD235" s="49"/>
      <c r="AE235" s="49"/>
      <c r="AF235" s="186"/>
    </row>
    <row r="236" spans="1:32" ht="15.75">
      <c r="A236" s="48" t="s">
        <v>656</v>
      </c>
      <c r="B236" s="72" t="s">
        <v>312</v>
      </c>
      <c r="C236" s="49">
        <v>2140740</v>
      </c>
      <c r="D236" s="87"/>
      <c r="E236" s="49"/>
      <c r="F236" s="49"/>
      <c r="G236" s="49"/>
      <c r="H236" s="49"/>
      <c r="I236" s="49"/>
      <c r="J236" s="49"/>
      <c r="K236" s="49"/>
      <c r="L236" s="49"/>
      <c r="M236" s="49">
        <v>975</v>
      </c>
      <c r="N236" s="49">
        <v>2140740</v>
      </c>
      <c r="O236" s="49"/>
      <c r="P236" s="49"/>
      <c r="Q236" s="49"/>
      <c r="R236" s="49"/>
      <c r="S236" s="49"/>
      <c r="T236" s="49"/>
      <c r="U236" s="49"/>
      <c r="V236" s="87"/>
      <c r="W236" s="49"/>
      <c r="X236" s="49"/>
      <c r="Y236" s="49"/>
      <c r="Z236" s="49"/>
      <c r="AA236" s="49"/>
      <c r="AB236" s="49"/>
      <c r="AC236" s="86"/>
      <c r="AD236" s="49"/>
      <c r="AE236" s="49"/>
      <c r="AF236" s="186"/>
    </row>
    <row r="237" spans="1:32" ht="15.75">
      <c r="A237" s="48" t="s">
        <v>657</v>
      </c>
      <c r="B237" s="72" t="s">
        <v>313</v>
      </c>
      <c r="C237" s="49">
        <v>2927240</v>
      </c>
      <c r="D237" s="87">
        <v>786500</v>
      </c>
      <c r="E237" s="49"/>
      <c r="F237" s="49">
        <v>400000</v>
      </c>
      <c r="G237" s="49">
        <v>386500</v>
      </c>
      <c r="H237" s="49"/>
      <c r="I237" s="49"/>
      <c r="J237" s="49"/>
      <c r="K237" s="49"/>
      <c r="L237" s="49"/>
      <c r="M237" s="49">
        <v>689.6</v>
      </c>
      <c r="N237" s="49">
        <v>2140740</v>
      </c>
      <c r="O237" s="49"/>
      <c r="P237" s="49"/>
      <c r="Q237" s="49"/>
      <c r="R237" s="49"/>
      <c r="S237" s="49"/>
      <c r="T237" s="49"/>
      <c r="U237" s="49"/>
      <c r="V237" s="87"/>
      <c r="W237" s="49"/>
      <c r="X237" s="49"/>
      <c r="Y237" s="49"/>
      <c r="Z237" s="49"/>
      <c r="AA237" s="49"/>
      <c r="AB237" s="49"/>
      <c r="AC237" s="86"/>
      <c r="AD237" s="49"/>
      <c r="AE237" s="49"/>
      <c r="AF237" s="186"/>
    </row>
    <row r="238" spans="1:32" ht="15.75">
      <c r="A238" s="48" t="s">
        <v>658</v>
      </c>
      <c r="B238" s="72" t="s">
        <v>314</v>
      </c>
      <c r="C238" s="49">
        <v>1222838</v>
      </c>
      <c r="D238" s="87"/>
      <c r="E238" s="49"/>
      <c r="F238" s="49"/>
      <c r="G238" s="49"/>
      <c r="H238" s="49"/>
      <c r="I238" s="49"/>
      <c r="J238" s="49"/>
      <c r="K238" s="49"/>
      <c r="L238" s="49"/>
      <c r="M238" s="49">
        <v>677.3</v>
      </c>
      <c r="N238" s="49">
        <v>1222838</v>
      </c>
      <c r="O238" s="49"/>
      <c r="P238" s="49"/>
      <c r="Q238" s="49"/>
      <c r="R238" s="49"/>
      <c r="S238" s="49"/>
      <c r="T238" s="49"/>
      <c r="U238" s="49"/>
      <c r="V238" s="87"/>
      <c r="W238" s="49"/>
      <c r="X238" s="49"/>
      <c r="Y238" s="49"/>
      <c r="Z238" s="49"/>
      <c r="AA238" s="49"/>
      <c r="AB238" s="49"/>
      <c r="AC238" s="86"/>
      <c r="AD238" s="49"/>
      <c r="AE238" s="49"/>
      <c r="AF238" s="186"/>
    </row>
    <row r="239" spans="1:32" ht="15.75">
      <c r="A239" s="48" t="s">
        <v>659</v>
      </c>
      <c r="B239" s="72" t="s">
        <v>315</v>
      </c>
      <c r="C239" s="49">
        <v>2278298</v>
      </c>
      <c r="D239" s="87"/>
      <c r="E239" s="49"/>
      <c r="F239" s="49"/>
      <c r="G239" s="49"/>
      <c r="H239" s="49"/>
      <c r="I239" s="49"/>
      <c r="J239" s="49"/>
      <c r="K239" s="49"/>
      <c r="L239" s="49"/>
      <c r="M239" s="49">
        <v>690.3</v>
      </c>
      <c r="N239" s="49">
        <v>1222838</v>
      </c>
      <c r="O239" s="49"/>
      <c r="P239" s="49"/>
      <c r="Q239" s="49">
        <v>1077</v>
      </c>
      <c r="R239" s="49">
        <v>1055460</v>
      </c>
      <c r="S239" s="49"/>
      <c r="T239" s="49"/>
      <c r="U239" s="49"/>
      <c r="V239" s="87"/>
      <c r="W239" s="49"/>
      <c r="X239" s="49"/>
      <c r="Y239" s="49"/>
      <c r="Z239" s="49"/>
      <c r="AA239" s="49"/>
      <c r="AB239" s="49"/>
      <c r="AC239" s="86"/>
      <c r="AD239" s="49"/>
      <c r="AE239" s="49"/>
      <c r="AF239" s="186"/>
    </row>
    <row r="240" spans="1:32" ht="15.75">
      <c r="A240" s="48" t="s">
        <v>660</v>
      </c>
      <c r="B240" s="72" t="s">
        <v>316</v>
      </c>
      <c r="C240" s="49">
        <v>2129660</v>
      </c>
      <c r="D240" s="87"/>
      <c r="E240" s="49"/>
      <c r="F240" s="49"/>
      <c r="G240" s="49"/>
      <c r="H240" s="49"/>
      <c r="I240" s="49"/>
      <c r="J240" s="49"/>
      <c r="K240" s="49"/>
      <c r="L240" s="49"/>
      <c r="M240" s="49">
        <v>997.1</v>
      </c>
      <c r="N240" s="49">
        <v>2129660</v>
      </c>
      <c r="O240" s="49"/>
      <c r="P240" s="49"/>
      <c r="Q240" s="49"/>
      <c r="R240" s="49"/>
      <c r="S240" s="49"/>
      <c r="T240" s="49"/>
      <c r="U240" s="49"/>
      <c r="V240" s="87"/>
      <c r="W240" s="49"/>
      <c r="X240" s="49"/>
      <c r="Y240" s="49"/>
      <c r="Z240" s="49"/>
      <c r="AA240" s="49"/>
      <c r="AB240" s="49"/>
      <c r="AC240" s="86"/>
      <c r="AD240" s="49"/>
      <c r="AE240" s="49"/>
      <c r="AF240" s="186"/>
    </row>
    <row r="241" spans="1:32" ht="20.25" customHeight="1">
      <c r="A241" s="48" t="s">
        <v>661</v>
      </c>
      <c r="B241" s="72" t="s">
        <v>889</v>
      </c>
      <c r="C241" s="49">
        <v>1131436</v>
      </c>
      <c r="D241" s="87">
        <v>1131436</v>
      </c>
      <c r="E241" s="49"/>
      <c r="F241" s="49">
        <v>894452</v>
      </c>
      <c r="G241" s="49">
        <v>236984</v>
      </c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87"/>
      <c r="W241" s="49"/>
      <c r="X241" s="49"/>
      <c r="Y241" s="49"/>
      <c r="Z241" s="49"/>
      <c r="AA241" s="49"/>
      <c r="AB241" s="49"/>
      <c r="AC241" s="86"/>
      <c r="AD241" s="49"/>
      <c r="AE241" s="49"/>
      <c r="AF241" s="186"/>
    </row>
    <row r="242" spans="1:32" ht="15.75">
      <c r="A242" s="48" t="s">
        <v>662</v>
      </c>
      <c r="B242" s="72" t="s">
        <v>890</v>
      </c>
      <c r="C242" s="49">
        <v>2075733</v>
      </c>
      <c r="D242" s="87"/>
      <c r="E242" s="49"/>
      <c r="F242" s="49"/>
      <c r="G242" s="49"/>
      <c r="H242" s="49"/>
      <c r="I242" s="49"/>
      <c r="J242" s="49"/>
      <c r="K242" s="45">
        <v>1</v>
      </c>
      <c r="L242" s="49">
        <v>2075733</v>
      </c>
      <c r="M242" s="49"/>
      <c r="N242" s="49"/>
      <c r="O242" s="49"/>
      <c r="P242" s="49"/>
      <c r="Q242" s="49"/>
      <c r="R242" s="49"/>
      <c r="S242" s="49"/>
      <c r="T242" s="49"/>
      <c r="U242" s="49"/>
      <c r="V242" s="87"/>
      <c r="W242" s="49"/>
      <c r="X242" s="49"/>
      <c r="Y242" s="49"/>
      <c r="Z242" s="49"/>
      <c r="AA242" s="49"/>
      <c r="AB242" s="49"/>
      <c r="AC242" s="86"/>
      <c r="AD242" s="49"/>
      <c r="AE242" s="49"/>
      <c r="AF242" s="186"/>
    </row>
    <row r="243" spans="1:32" ht="15.75">
      <c r="A243" s="48" t="s">
        <v>663</v>
      </c>
      <c r="B243" s="72" t="s">
        <v>317</v>
      </c>
      <c r="C243" s="49">
        <v>8911112</v>
      </c>
      <c r="D243" s="87">
        <v>8911112</v>
      </c>
      <c r="E243" s="49"/>
      <c r="F243" s="49">
        <v>2145048</v>
      </c>
      <c r="G243" s="49">
        <v>801303</v>
      </c>
      <c r="H243" s="49">
        <v>5964761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87"/>
      <c r="W243" s="49"/>
      <c r="X243" s="49"/>
      <c r="Y243" s="49"/>
      <c r="Z243" s="49"/>
      <c r="AA243" s="49"/>
      <c r="AB243" s="49"/>
      <c r="AC243" s="86"/>
      <c r="AD243" s="49"/>
      <c r="AE243" s="49"/>
      <c r="AF243" s="186"/>
    </row>
    <row r="244" spans="1:32" ht="15.75">
      <c r="A244" s="48" t="s">
        <v>664</v>
      </c>
      <c r="B244" s="72" t="s">
        <v>891</v>
      </c>
      <c r="C244" s="49">
        <v>2973652</v>
      </c>
      <c r="D244" s="87">
        <v>2973652</v>
      </c>
      <c r="E244" s="49"/>
      <c r="F244" s="49"/>
      <c r="G244" s="49"/>
      <c r="H244" s="49">
        <v>2973652</v>
      </c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87"/>
      <c r="W244" s="49"/>
      <c r="X244" s="49"/>
      <c r="Y244" s="49"/>
      <c r="Z244" s="49"/>
      <c r="AA244" s="49"/>
      <c r="AB244" s="49"/>
      <c r="AC244" s="86"/>
      <c r="AD244" s="49"/>
      <c r="AE244" s="49"/>
      <c r="AF244" s="186"/>
    </row>
    <row r="245" spans="1:32" ht="15.75">
      <c r="A245" s="48" t="s">
        <v>665</v>
      </c>
      <c r="B245" s="72" t="s">
        <v>892</v>
      </c>
      <c r="C245" s="49">
        <v>433138</v>
      </c>
      <c r="D245" s="87">
        <v>433138</v>
      </c>
      <c r="E245" s="49"/>
      <c r="F245" s="49">
        <v>216569</v>
      </c>
      <c r="G245" s="49">
        <v>216569</v>
      </c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87"/>
      <c r="W245" s="49"/>
      <c r="X245" s="49"/>
      <c r="Y245" s="49"/>
      <c r="Z245" s="49"/>
      <c r="AA245" s="49"/>
      <c r="AB245" s="49"/>
      <c r="AC245" s="86"/>
      <c r="AD245" s="49"/>
      <c r="AE245" s="49"/>
      <c r="AF245" s="186"/>
    </row>
    <row r="246" spans="1:32" ht="15.75">
      <c r="A246" s="48" t="s">
        <v>666</v>
      </c>
      <c r="B246" s="72" t="s">
        <v>893</v>
      </c>
      <c r="C246" s="49">
        <v>1574027</v>
      </c>
      <c r="D246" s="87"/>
      <c r="E246" s="49"/>
      <c r="F246" s="49"/>
      <c r="G246" s="49"/>
      <c r="H246" s="49"/>
      <c r="I246" s="49"/>
      <c r="J246" s="49"/>
      <c r="K246" s="49"/>
      <c r="L246" s="49"/>
      <c r="M246" s="49">
        <v>1800.63</v>
      </c>
      <c r="N246" s="49">
        <v>1574027</v>
      </c>
      <c r="O246" s="49"/>
      <c r="P246" s="49"/>
      <c r="Q246" s="49"/>
      <c r="R246" s="49"/>
      <c r="S246" s="49"/>
      <c r="T246" s="49"/>
      <c r="U246" s="49"/>
      <c r="V246" s="87"/>
      <c r="W246" s="49"/>
      <c r="X246" s="49"/>
      <c r="Y246" s="49"/>
      <c r="Z246" s="49"/>
      <c r="AA246" s="49"/>
      <c r="AB246" s="49"/>
      <c r="AC246" s="86"/>
      <c r="AD246" s="49"/>
      <c r="AE246" s="49"/>
      <c r="AF246" s="186"/>
    </row>
    <row r="247" spans="1:32" ht="15.75">
      <c r="A247" s="48" t="s">
        <v>667</v>
      </c>
      <c r="B247" s="72" t="s">
        <v>894</v>
      </c>
      <c r="C247" s="49">
        <v>700000</v>
      </c>
      <c r="D247" s="87">
        <v>700000</v>
      </c>
      <c r="E247" s="49"/>
      <c r="F247" s="49">
        <v>700000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87"/>
      <c r="W247" s="49"/>
      <c r="X247" s="49"/>
      <c r="Y247" s="49"/>
      <c r="Z247" s="49"/>
      <c r="AA247" s="49"/>
      <c r="AB247" s="49"/>
      <c r="AC247" s="86"/>
      <c r="AD247" s="49"/>
      <c r="AE247" s="49"/>
      <c r="AF247" s="186"/>
    </row>
    <row r="248" spans="1:32" ht="15.75">
      <c r="A248" s="48" t="s">
        <v>668</v>
      </c>
      <c r="B248" s="72" t="s">
        <v>895</v>
      </c>
      <c r="C248" s="49">
        <v>1062727</v>
      </c>
      <c r="D248" s="87"/>
      <c r="E248" s="49"/>
      <c r="F248" s="49"/>
      <c r="G248" s="49"/>
      <c r="H248" s="49"/>
      <c r="I248" s="49"/>
      <c r="J248" s="49"/>
      <c r="K248" s="49"/>
      <c r="L248" s="49"/>
      <c r="M248" s="49">
        <v>808.76</v>
      </c>
      <c r="N248" s="49">
        <v>1062727</v>
      </c>
      <c r="O248" s="49"/>
      <c r="P248" s="49"/>
      <c r="Q248" s="49"/>
      <c r="R248" s="49"/>
      <c r="S248" s="49"/>
      <c r="T248" s="49"/>
      <c r="U248" s="49"/>
      <c r="V248" s="87"/>
      <c r="W248" s="49"/>
      <c r="X248" s="49"/>
      <c r="Y248" s="49"/>
      <c r="Z248" s="49"/>
      <c r="AA248" s="49"/>
      <c r="AB248" s="49"/>
      <c r="AC248" s="86"/>
      <c r="AD248" s="49"/>
      <c r="AE248" s="49"/>
      <c r="AF248" s="186"/>
    </row>
    <row r="249" spans="1:32" ht="15.75">
      <c r="A249" s="48" t="s">
        <v>669</v>
      </c>
      <c r="B249" s="72" t="s">
        <v>896</v>
      </c>
      <c r="C249" s="49">
        <v>309285</v>
      </c>
      <c r="D249" s="87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>
        <v>20</v>
      </c>
      <c r="T249" s="49">
        <v>309285</v>
      </c>
      <c r="U249" s="49"/>
      <c r="V249" s="87"/>
      <c r="W249" s="49"/>
      <c r="X249" s="49"/>
      <c r="Y249" s="49"/>
      <c r="Z249" s="49"/>
      <c r="AA249" s="49"/>
      <c r="AB249" s="49"/>
      <c r="AC249" s="86"/>
      <c r="AD249" s="49"/>
      <c r="AE249" s="49"/>
      <c r="AF249" s="186"/>
    </row>
    <row r="250" spans="1:32" ht="15.75">
      <c r="A250" s="48" t="s">
        <v>670</v>
      </c>
      <c r="B250" s="72" t="s">
        <v>318</v>
      </c>
      <c r="C250" s="49">
        <v>94219</v>
      </c>
      <c r="D250" s="87">
        <v>0</v>
      </c>
      <c r="E250" s="49"/>
      <c r="F250" s="49"/>
      <c r="G250" s="49"/>
      <c r="H250" s="49">
        <v>0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87"/>
      <c r="W250" s="49"/>
      <c r="X250" s="49"/>
      <c r="Y250" s="49"/>
      <c r="Z250" s="49"/>
      <c r="AA250" s="49"/>
      <c r="AB250" s="49"/>
      <c r="AC250" s="86">
        <v>94219</v>
      </c>
      <c r="AD250" s="49">
        <v>94219</v>
      </c>
      <c r="AE250" s="49"/>
      <c r="AF250" s="186"/>
    </row>
    <row r="251" spans="1:32" ht="15.75">
      <c r="A251" s="48" t="s">
        <v>671</v>
      </c>
      <c r="B251" s="72" t="s">
        <v>319</v>
      </c>
      <c r="C251" s="49">
        <v>858681</v>
      </c>
      <c r="D251" s="87"/>
      <c r="E251" s="49"/>
      <c r="F251" s="49"/>
      <c r="G251" s="49"/>
      <c r="H251" s="49"/>
      <c r="I251" s="49"/>
      <c r="J251" s="49"/>
      <c r="K251" s="49"/>
      <c r="L251" s="49"/>
      <c r="M251" s="49">
        <v>592</v>
      </c>
      <c r="N251" s="49">
        <v>858681</v>
      </c>
      <c r="O251" s="49"/>
      <c r="P251" s="49"/>
      <c r="Q251" s="49"/>
      <c r="R251" s="49"/>
      <c r="S251" s="49"/>
      <c r="T251" s="49"/>
      <c r="U251" s="49"/>
      <c r="V251" s="87"/>
      <c r="W251" s="49"/>
      <c r="X251" s="49"/>
      <c r="Y251" s="49"/>
      <c r="Z251" s="49"/>
      <c r="AA251" s="49"/>
      <c r="AB251" s="49"/>
      <c r="AC251" s="86"/>
      <c r="AD251" s="49"/>
      <c r="AE251" s="49"/>
      <c r="AF251" s="186"/>
    </row>
    <row r="252" spans="1:32" ht="15.75">
      <c r="A252" s="48" t="s">
        <v>672</v>
      </c>
      <c r="B252" s="72" t="s">
        <v>320</v>
      </c>
      <c r="C252" s="49">
        <v>858628</v>
      </c>
      <c r="D252" s="87"/>
      <c r="E252" s="49"/>
      <c r="F252" s="49"/>
      <c r="G252" s="49"/>
      <c r="H252" s="49"/>
      <c r="I252" s="49"/>
      <c r="J252" s="49"/>
      <c r="K252" s="49"/>
      <c r="L252" s="49"/>
      <c r="M252" s="49">
        <v>592</v>
      </c>
      <c r="N252" s="49">
        <v>858628</v>
      </c>
      <c r="O252" s="49"/>
      <c r="P252" s="49"/>
      <c r="Q252" s="49"/>
      <c r="R252" s="49"/>
      <c r="S252" s="49"/>
      <c r="T252" s="49"/>
      <c r="U252" s="49"/>
      <c r="V252" s="87"/>
      <c r="W252" s="49"/>
      <c r="X252" s="49"/>
      <c r="Y252" s="49"/>
      <c r="Z252" s="49"/>
      <c r="AA252" s="49"/>
      <c r="AB252" s="49"/>
      <c r="AC252" s="86"/>
      <c r="AD252" s="49"/>
      <c r="AE252" s="49"/>
      <c r="AF252" s="186"/>
    </row>
    <row r="253" spans="1:32" ht="15.75">
      <c r="A253" s="48" t="s">
        <v>673</v>
      </c>
      <c r="B253" s="72" t="s">
        <v>321</v>
      </c>
      <c r="C253" s="49">
        <v>847186</v>
      </c>
      <c r="D253" s="87"/>
      <c r="E253" s="49"/>
      <c r="F253" s="49"/>
      <c r="G253" s="49"/>
      <c r="H253" s="49"/>
      <c r="I253" s="49"/>
      <c r="J253" s="49"/>
      <c r="K253" s="49"/>
      <c r="L253" s="49"/>
      <c r="M253" s="49">
        <v>592</v>
      </c>
      <c r="N253" s="49">
        <v>847186</v>
      </c>
      <c r="O253" s="49"/>
      <c r="P253" s="49"/>
      <c r="Q253" s="49"/>
      <c r="R253" s="49"/>
      <c r="S253" s="49"/>
      <c r="T253" s="49"/>
      <c r="U253" s="49"/>
      <c r="V253" s="87"/>
      <c r="W253" s="49"/>
      <c r="X253" s="49"/>
      <c r="Y253" s="49"/>
      <c r="Z253" s="49"/>
      <c r="AA253" s="49"/>
      <c r="AB253" s="49"/>
      <c r="AC253" s="86"/>
      <c r="AD253" s="49"/>
      <c r="AE253" s="49"/>
      <c r="AF253" s="186"/>
    </row>
    <row r="254" spans="1:32" ht="15.75">
      <c r="A254" s="48" t="s">
        <v>674</v>
      </c>
      <c r="B254" s="72" t="s">
        <v>322</v>
      </c>
      <c r="C254" s="49">
        <v>6980704</v>
      </c>
      <c r="D254" s="87">
        <v>3999148</v>
      </c>
      <c r="E254" s="49">
        <v>505236</v>
      </c>
      <c r="F254" s="49"/>
      <c r="G254" s="49"/>
      <c r="H254" s="49">
        <v>3493912</v>
      </c>
      <c r="I254" s="49"/>
      <c r="J254" s="49"/>
      <c r="K254" s="49"/>
      <c r="L254" s="49"/>
      <c r="M254" s="49">
        <v>1011</v>
      </c>
      <c r="N254" s="49">
        <v>1238603</v>
      </c>
      <c r="O254" s="49"/>
      <c r="P254" s="49"/>
      <c r="Q254" s="49">
        <v>1532</v>
      </c>
      <c r="R254" s="49">
        <v>1733637</v>
      </c>
      <c r="S254" s="49"/>
      <c r="T254" s="49"/>
      <c r="U254" s="49">
        <v>1</v>
      </c>
      <c r="V254" s="188">
        <v>0</v>
      </c>
      <c r="W254" s="49"/>
      <c r="X254" s="49"/>
      <c r="Y254" s="49"/>
      <c r="Z254" s="49"/>
      <c r="AA254" s="49"/>
      <c r="AB254" s="49"/>
      <c r="AC254" s="86">
        <v>9316</v>
      </c>
      <c r="AD254" s="49">
        <v>9316</v>
      </c>
      <c r="AE254" s="49"/>
      <c r="AF254" s="186"/>
    </row>
    <row r="255" spans="1:32" ht="15.75">
      <c r="A255" s="48" t="s">
        <v>675</v>
      </c>
      <c r="B255" s="72" t="s">
        <v>323</v>
      </c>
      <c r="C255" s="49">
        <v>1403711</v>
      </c>
      <c r="D255" s="87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>
        <v>458.6</v>
      </c>
      <c r="R255" s="49">
        <v>1403711</v>
      </c>
      <c r="S255" s="49"/>
      <c r="T255" s="49"/>
      <c r="U255" s="49"/>
      <c r="V255" s="136"/>
      <c r="W255" s="49"/>
      <c r="X255" s="49"/>
      <c r="Y255" s="49"/>
      <c r="Z255" s="49"/>
      <c r="AA255" s="49"/>
      <c r="AB255" s="49"/>
      <c r="AC255" s="86"/>
      <c r="AD255" s="49"/>
      <c r="AE255" s="49"/>
      <c r="AF255" s="186"/>
    </row>
    <row r="256" spans="1:32" ht="15.75">
      <c r="A256" s="48" t="s">
        <v>676</v>
      </c>
      <c r="B256" s="72" t="s">
        <v>897</v>
      </c>
      <c r="C256" s="49">
        <v>4491061</v>
      </c>
      <c r="D256" s="87">
        <v>4491061</v>
      </c>
      <c r="E256" s="49"/>
      <c r="F256" s="49"/>
      <c r="G256" s="49"/>
      <c r="H256" s="49">
        <v>4491061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136"/>
      <c r="W256" s="49"/>
      <c r="X256" s="49"/>
      <c r="Y256" s="49"/>
      <c r="Z256" s="49"/>
      <c r="AA256" s="49"/>
      <c r="AB256" s="49"/>
      <c r="AC256" s="86"/>
      <c r="AD256" s="49"/>
      <c r="AE256" s="49"/>
      <c r="AF256" s="186"/>
    </row>
    <row r="257" spans="1:32" ht="15.75">
      <c r="A257" s="48" t="s">
        <v>677</v>
      </c>
      <c r="B257" s="72" t="s">
        <v>898</v>
      </c>
      <c r="C257" s="49">
        <v>973134</v>
      </c>
      <c r="D257" s="87">
        <v>973134</v>
      </c>
      <c r="E257" s="49"/>
      <c r="F257" s="49">
        <v>459212</v>
      </c>
      <c r="G257" s="49">
        <v>513922</v>
      </c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136"/>
      <c r="W257" s="49"/>
      <c r="X257" s="49"/>
      <c r="Y257" s="49"/>
      <c r="Z257" s="49"/>
      <c r="AA257" s="49"/>
      <c r="AB257" s="49"/>
      <c r="AC257" s="86"/>
      <c r="AD257" s="49"/>
      <c r="AE257" s="49"/>
      <c r="AF257" s="186"/>
    </row>
    <row r="258" spans="1:32" ht="15.75">
      <c r="A258" s="48" t="s">
        <v>678</v>
      </c>
      <c r="B258" s="72" t="s">
        <v>899</v>
      </c>
      <c r="C258" s="49">
        <v>1764424</v>
      </c>
      <c r="D258" s="87">
        <v>1764424</v>
      </c>
      <c r="E258" s="49">
        <v>500000</v>
      </c>
      <c r="F258" s="49">
        <v>500000</v>
      </c>
      <c r="G258" s="49">
        <v>364424</v>
      </c>
      <c r="H258" s="49"/>
      <c r="I258" s="49">
        <v>400000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136"/>
      <c r="W258" s="49"/>
      <c r="X258" s="49"/>
      <c r="Y258" s="49"/>
      <c r="Z258" s="49"/>
      <c r="AA258" s="49"/>
      <c r="AB258" s="49"/>
      <c r="AC258" s="86"/>
      <c r="AD258" s="49"/>
      <c r="AE258" s="49"/>
      <c r="AF258" s="186"/>
    </row>
    <row r="259" spans="1:32" ht="15.75">
      <c r="A259" s="48" t="s">
        <v>679</v>
      </c>
      <c r="B259" s="72" t="s">
        <v>324</v>
      </c>
      <c r="C259" s="49">
        <v>640581</v>
      </c>
      <c r="D259" s="87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>
        <v>590.4</v>
      </c>
      <c r="R259" s="49">
        <v>640581</v>
      </c>
      <c r="S259" s="49"/>
      <c r="T259" s="49"/>
      <c r="U259" s="49"/>
      <c r="V259" s="136"/>
      <c r="W259" s="49"/>
      <c r="X259" s="49"/>
      <c r="Y259" s="49"/>
      <c r="Z259" s="49"/>
      <c r="AA259" s="49"/>
      <c r="AB259" s="49"/>
      <c r="AC259" s="86"/>
      <c r="AD259" s="49"/>
      <c r="AE259" s="49"/>
      <c r="AF259" s="186"/>
    </row>
    <row r="260" spans="1:32" ht="15.75">
      <c r="A260" s="48" t="s">
        <v>680</v>
      </c>
      <c r="B260" s="72" t="s">
        <v>900</v>
      </c>
      <c r="C260" s="49">
        <v>271508</v>
      </c>
      <c r="D260" s="87">
        <v>271508</v>
      </c>
      <c r="E260" s="49">
        <v>271508</v>
      </c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136"/>
      <c r="W260" s="49"/>
      <c r="X260" s="49"/>
      <c r="Y260" s="49"/>
      <c r="Z260" s="49"/>
      <c r="AA260" s="49"/>
      <c r="AB260" s="49"/>
      <c r="AC260" s="86"/>
      <c r="AD260" s="49"/>
      <c r="AE260" s="49"/>
      <c r="AF260" s="186"/>
    </row>
    <row r="261" spans="1:32" ht="15.75">
      <c r="A261" s="48" t="s">
        <v>681</v>
      </c>
      <c r="B261" s="72" t="s">
        <v>325</v>
      </c>
      <c r="C261" s="49">
        <v>2276610</v>
      </c>
      <c r="D261" s="87">
        <v>2276610</v>
      </c>
      <c r="E261" s="49">
        <v>524812</v>
      </c>
      <c r="F261" s="49"/>
      <c r="G261" s="49"/>
      <c r="H261" s="49">
        <v>1751798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136"/>
      <c r="W261" s="49"/>
      <c r="X261" s="49"/>
      <c r="Y261" s="49"/>
      <c r="Z261" s="49"/>
      <c r="AA261" s="49"/>
      <c r="AB261" s="49"/>
      <c r="AC261" s="86"/>
      <c r="AD261" s="49"/>
      <c r="AE261" s="49"/>
      <c r="AF261" s="186"/>
    </row>
    <row r="262" spans="1:32" ht="15.75">
      <c r="A262" s="48" t="s">
        <v>682</v>
      </c>
      <c r="B262" s="72" t="s">
        <v>901</v>
      </c>
      <c r="C262" s="49">
        <v>598088</v>
      </c>
      <c r="D262" s="87">
        <v>598088</v>
      </c>
      <c r="E262" s="49">
        <v>598088</v>
      </c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136"/>
      <c r="W262" s="49"/>
      <c r="X262" s="49"/>
      <c r="Y262" s="49"/>
      <c r="Z262" s="49"/>
      <c r="AA262" s="49"/>
      <c r="AB262" s="49"/>
      <c r="AC262" s="86"/>
      <c r="AD262" s="49"/>
      <c r="AE262" s="49"/>
      <c r="AF262" s="186"/>
    </row>
    <row r="263" spans="1:32" ht="15.75">
      <c r="A263" s="48" t="s">
        <v>683</v>
      </c>
      <c r="B263" s="72" t="s">
        <v>326</v>
      </c>
      <c r="C263" s="49">
        <v>43680</v>
      </c>
      <c r="D263" s="87">
        <v>0</v>
      </c>
      <c r="E263" s="49">
        <v>0</v>
      </c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>
        <v>1</v>
      </c>
      <c r="V263" s="188">
        <v>0</v>
      </c>
      <c r="W263" s="49"/>
      <c r="X263" s="49"/>
      <c r="Y263" s="49"/>
      <c r="Z263" s="49"/>
      <c r="AA263" s="49"/>
      <c r="AB263" s="49"/>
      <c r="AC263" s="86">
        <v>43680</v>
      </c>
      <c r="AD263" s="49">
        <v>43680</v>
      </c>
      <c r="AE263" s="49"/>
      <c r="AF263" s="186"/>
    </row>
    <row r="264" spans="1:32" ht="15.75">
      <c r="A264" s="48" t="s">
        <v>684</v>
      </c>
      <c r="B264" s="72" t="s">
        <v>902</v>
      </c>
      <c r="C264" s="49">
        <v>1282814</v>
      </c>
      <c r="D264" s="87"/>
      <c r="E264" s="49"/>
      <c r="F264" s="49"/>
      <c r="G264" s="49"/>
      <c r="H264" s="49"/>
      <c r="I264" s="49"/>
      <c r="J264" s="49"/>
      <c r="K264" s="49"/>
      <c r="L264" s="49"/>
      <c r="M264" s="49">
        <v>900</v>
      </c>
      <c r="N264" s="49">
        <v>1282814</v>
      </c>
      <c r="O264" s="49"/>
      <c r="P264" s="49"/>
      <c r="Q264" s="49"/>
      <c r="R264" s="49"/>
      <c r="S264" s="49"/>
      <c r="T264" s="49"/>
      <c r="U264" s="49"/>
      <c r="V264" s="87"/>
      <c r="W264" s="49"/>
      <c r="X264" s="49"/>
      <c r="Y264" s="49"/>
      <c r="Z264" s="49"/>
      <c r="AA264" s="49"/>
      <c r="AB264" s="49"/>
      <c r="AC264" s="86"/>
      <c r="AD264" s="49"/>
      <c r="AE264" s="49"/>
      <c r="AF264" s="186"/>
    </row>
    <row r="265" spans="1:32" ht="15.75">
      <c r="A265" s="48" t="s">
        <v>685</v>
      </c>
      <c r="B265" s="72" t="s">
        <v>327</v>
      </c>
      <c r="C265" s="49">
        <v>3486478</v>
      </c>
      <c r="D265" s="87">
        <v>3486478</v>
      </c>
      <c r="E265" s="49"/>
      <c r="F265" s="49">
        <v>2188620</v>
      </c>
      <c r="G265" s="49">
        <v>1297858</v>
      </c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87"/>
      <c r="W265" s="49"/>
      <c r="X265" s="49"/>
      <c r="Y265" s="49"/>
      <c r="Z265" s="49"/>
      <c r="AA265" s="49"/>
      <c r="AB265" s="49"/>
      <c r="AC265" s="86"/>
      <c r="AD265" s="49"/>
      <c r="AE265" s="49"/>
      <c r="AF265" s="186"/>
    </row>
    <row r="266" spans="1:32" ht="15.75">
      <c r="A266" s="48" t="s">
        <v>686</v>
      </c>
      <c r="B266" s="72" t="s">
        <v>328</v>
      </c>
      <c r="C266" s="49">
        <v>56000</v>
      </c>
      <c r="D266" s="87">
        <v>0</v>
      </c>
      <c r="E266" s="49"/>
      <c r="F266" s="49">
        <v>0</v>
      </c>
      <c r="G266" s="49">
        <v>0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87"/>
      <c r="W266" s="49"/>
      <c r="X266" s="49"/>
      <c r="Y266" s="49"/>
      <c r="Z266" s="49"/>
      <c r="AA266" s="49"/>
      <c r="AB266" s="49"/>
      <c r="AC266" s="86">
        <v>56000</v>
      </c>
      <c r="AD266" s="49">
        <v>56000</v>
      </c>
      <c r="AE266" s="49"/>
      <c r="AF266" s="186"/>
    </row>
    <row r="267" spans="1:32" ht="15.75">
      <c r="A267" s="48" t="s">
        <v>687</v>
      </c>
      <c r="B267" s="72" t="s">
        <v>903</v>
      </c>
      <c r="C267" s="49">
        <v>537000</v>
      </c>
      <c r="D267" s="87">
        <v>537000</v>
      </c>
      <c r="E267" s="49"/>
      <c r="F267" s="49">
        <v>280000</v>
      </c>
      <c r="G267" s="49">
        <v>257000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87"/>
      <c r="W267" s="49"/>
      <c r="X267" s="49"/>
      <c r="Y267" s="49"/>
      <c r="Z267" s="49"/>
      <c r="AA267" s="49"/>
      <c r="AB267" s="49"/>
      <c r="AC267" s="86"/>
      <c r="AD267" s="49"/>
      <c r="AE267" s="49"/>
      <c r="AF267" s="186"/>
    </row>
    <row r="268" spans="1:32" ht="15.75">
      <c r="A268" s="48" t="s">
        <v>688</v>
      </c>
      <c r="B268" s="72" t="s">
        <v>329</v>
      </c>
      <c r="C268" s="49">
        <v>6720814</v>
      </c>
      <c r="D268" s="87">
        <v>6720814</v>
      </c>
      <c r="E268" s="49">
        <v>1240406</v>
      </c>
      <c r="F268" s="49">
        <v>1555452</v>
      </c>
      <c r="G268" s="49">
        <v>598416</v>
      </c>
      <c r="H268" s="49">
        <v>3326540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87"/>
      <c r="W268" s="49"/>
      <c r="X268" s="49"/>
      <c r="Y268" s="49"/>
      <c r="Z268" s="49"/>
      <c r="AA268" s="49"/>
      <c r="AB268" s="49"/>
      <c r="AC268" s="86"/>
      <c r="AD268" s="49"/>
      <c r="AE268" s="49"/>
      <c r="AF268" s="186"/>
    </row>
    <row r="269" spans="1:32" ht="15.75">
      <c r="A269" s="48" t="s">
        <v>689</v>
      </c>
      <c r="B269" s="72" t="s">
        <v>904</v>
      </c>
      <c r="C269" s="49">
        <v>1798271</v>
      </c>
      <c r="D269" s="87">
        <v>629728</v>
      </c>
      <c r="E269" s="49">
        <v>629728</v>
      </c>
      <c r="F269" s="49"/>
      <c r="G269" s="49"/>
      <c r="H269" s="49"/>
      <c r="I269" s="49"/>
      <c r="J269" s="49"/>
      <c r="K269" s="49"/>
      <c r="L269" s="49"/>
      <c r="M269" s="49">
        <v>1244.2</v>
      </c>
      <c r="N269" s="49">
        <v>1168543</v>
      </c>
      <c r="O269" s="49"/>
      <c r="P269" s="49"/>
      <c r="Q269" s="49"/>
      <c r="R269" s="49"/>
      <c r="S269" s="49"/>
      <c r="T269" s="49"/>
      <c r="U269" s="49"/>
      <c r="V269" s="87"/>
      <c r="W269" s="49"/>
      <c r="X269" s="49"/>
      <c r="Y269" s="49"/>
      <c r="Z269" s="49"/>
      <c r="AA269" s="49"/>
      <c r="AB269" s="49"/>
      <c r="AC269" s="86"/>
      <c r="AD269" s="49"/>
      <c r="AE269" s="49"/>
      <c r="AF269" s="186"/>
    </row>
    <row r="270" spans="1:32" ht="15.75">
      <c r="A270" s="48" t="s">
        <v>690</v>
      </c>
      <c r="B270" s="72" t="s">
        <v>330</v>
      </c>
      <c r="C270" s="49">
        <v>444497</v>
      </c>
      <c r="D270" s="87">
        <v>444497</v>
      </c>
      <c r="E270" s="49">
        <v>242028</v>
      </c>
      <c r="F270" s="49">
        <v>101275</v>
      </c>
      <c r="G270" s="49">
        <v>101194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87"/>
      <c r="W270" s="49"/>
      <c r="X270" s="49"/>
      <c r="Y270" s="49"/>
      <c r="Z270" s="49"/>
      <c r="AA270" s="49"/>
      <c r="AB270" s="49"/>
      <c r="AC270" s="86"/>
      <c r="AD270" s="49"/>
      <c r="AE270" s="49"/>
      <c r="AF270" s="186"/>
    </row>
    <row r="271" spans="1:32" ht="15.75">
      <c r="A271" s="48" t="s">
        <v>691</v>
      </c>
      <c r="B271" s="72" t="s">
        <v>331</v>
      </c>
      <c r="C271" s="49">
        <v>1335431</v>
      </c>
      <c r="D271" s="87"/>
      <c r="E271" s="49"/>
      <c r="F271" s="49"/>
      <c r="G271" s="49"/>
      <c r="H271" s="49"/>
      <c r="I271" s="49"/>
      <c r="J271" s="49"/>
      <c r="K271" s="49"/>
      <c r="L271" s="49"/>
      <c r="M271" s="49">
        <v>690</v>
      </c>
      <c r="N271" s="49">
        <v>1335431</v>
      </c>
      <c r="O271" s="49"/>
      <c r="P271" s="49"/>
      <c r="Q271" s="49"/>
      <c r="R271" s="49"/>
      <c r="S271" s="49"/>
      <c r="T271" s="49"/>
      <c r="U271" s="49"/>
      <c r="V271" s="87"/>
      <c r="W271" s="49"/>
      <c r="X271" s="49"/>
      <c r="Y271" s="49"/>
      <c r="Z271" s="49"/>
      <c r="AA271" s="49"/>
      <c r="AB271" s="49"/>
      <c r="AC271" s="86"/>
      <c r="AD271" s="49"/>
      <c r="AE271" s="49"/>
      <c r="AF271" s="186"/>
    </row>
    <row r="272" spans="1:32" ht="15.75">
      <c r="A272" s="48" t="s">
        <v>692</v>
      </c>
      <c r="B272" s="72" t="s">
        <v>332</v>
      </c>
      <c r="C272" s="49">
        <v>680578</v>
      </c>
      <c r="D272" s="87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>
        <v>561</v>
      </c>
      <c r="R272" s="49">
        <v>680578</v>
      </c>
      <c r="S272" s="49"/>
      <c r="T272" s="49"/>
      <c r="U272" s="49"/>
      <c r="V272" s="87"/>
      <c r="W272" s="49"/>
      <c r="X272" s="49"/>
      <c r="Y272" s="49"/>
      <c r="Z272" s="49"/>
      <c r="AA272" s="49"/>
      <c r="AB272" s="49"/>
      <c r="AC272" s="86"/>
      <c r="AD272" s="49"/>
      <c r="AE272" s="49"/>
      <c r="AF272" s="186"/>
    </row>
    <row r="273" spans="1:32" ht="15.75">
      <c r="A273" s="48" t="s">
        <v>693</v>
      </c>
      <c r="B273" s="72" t="s">
        <v>333</v>
      </c>
      <c r="C273" s="49">
        <v>692202</v>
      </c>
      <c r="D273" s="87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>
        <v>580</v>
      </c>
      <c r="R273" s="49">
        <v>692202</v>
      </c>
      <c r="S273" s="49"/>
      <c r="T273" s="49"/>
      <c r="U273" s="49"/>
      <c r="V273" s="87"/>
      <c r="W273" s="49"/>
      <c r="X273" s="49"/>
      <c r="Y273" s="49"/>
      <c r="Z273" s="49"/>
      <c r="AA273" s="49"/>
      <c r="AB273" s="49"/>
      <c r="AC273" s="86"/>
      <c r="AD273" s="49"/>
      <c r="AE273" s="49"/>
      <c r="AF273" s="186"/>
    </row>
    <row r="274" spans="1:32" ht="15.75">
      <c r="A274" s="48" t="s">
        <v>694</v>
      </c>
      <c r="B274" s="72" t="s">
        <v>334</v>
      </c>
      <c r="C274" s="49">
        <v>471603</v>
      </c>
      <c r="D274" s="87">
        <v>471603</v>
      </c>
      <c r="E274" s="49"/>
      <c r="F274" s="49"/>
      <c r="G274" s="49"/>
      <c r="H274" s="49">
        <v>471603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87"/>
      <c r="W274" s="49"/>
      <c r="X274" s="49"/>
      <c r="Y274" s="49"/>
      <c r="Z274" s="49"/>
      <c r="AA274" s="49"/>
      <c r="AB274" s="49"/>
      <c r="AC274" s="86"/>
      <c r="AD274" s="49"/>
      <c r="AE274" s="49"/>
      <c r="AF274" s="186"/>
    </row>
    <row r="275" spans="1:32" ht="15.75">
      <c r="A275" s="48" t="s">
        <v>695</v>
      </c>
      <c r="B275" s="72" t="s">
        <v>335</v>
      </c>
      <c r="C275" s="49">
        <v>3248738</v>
      </c>
      <c r="D275" s="87">
        <v>3248738</v>
      </c>
      <c r="E275" s="49"/>
      <c r="F275" s="49"/>
      <c r="G275" s="49"/>
      <c r="H275" s="49">
        <v>3248738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87"/>
      <c r="W275" s="49"/>
      <c r="X275" s="49"/>
      <c r="Y275" s="49"/>
      <c r="Z275" s="49"/>
      <c r="AA275" s="49"/>
      <c r="AB275" s="49"/>
      <c r="AC275" s="86"/>
      <c r="AD275" s="49"/>
      <c r="AE275" s="49"/>
      <c r="AF275" s="186"/>
    </row>
    <row r="276" spans="1:32" ht="15.75">
      <c r="A276" s="48" t="s">
        <v>696</v>
      </c>
      <c r="B276" s="72" t="s">
        <v>905</v>
      </c>
      <c r="C276" s="49">
        <v>1400000</v>
      </c>
      <c r="D276" s="87"/>
      <c r="E276" s="49"/>
      <c r="F276" s="49"/>
      <c r="G276" s="49"/>
      <c r="H276" s="49"/>
      <c r="I276" s="49"/>
      <c r="J276" s="49"/>
      <c r="K276" s="49"/>
      <c r="L276" s="49"/>
      <c r="M276" s="49">
        <v>1101</v>
      </c>
      <c r="N276" s="49">
        <v>1400000</v>
      </c>
      <c r="O276" s="49"/>
      <c r="P276" s="49"/>
      <c r="Q276" s="49"/>
      <c r="R276" s="49"/>
      <c r="S276" s="49"/>
      <c r="T276" s="49"/>
      <c r="U276" s="49"/>
      <c r="V276" s="87"/>
      <c r="W276" s="49"/>
      <c r="X276" s="49"/>
      <c r="Y276" s="49"/>
      <c r="Z276" s="49"/>
      <c r="AA276" s="49"/>
      <c r="AB276" s="49"/>
      <c r="AC276" s="86"/>
      <c r="AD276" s="49"/>
      <c r="AE276" s="49"/>
      <c r="AF276" s="186"/>
    </row>
    <row r="277" spans="1:32" ht="15.75">
      <c r="A277" s="48" t="s">
        <v>697</v>
      </c>
      <c r="B277" s="72" t="s">
        <v>336</v>
      </c>
      <c r="C277" s="49">
        <v>4471979</v>
      </c>
      <c r="D277" s="87">
        <v>4471979</v>
      </c>
      <c r="E277" s="49"/>
      <c r="F277" s="49">
        <v>1027533</v>
      </c>
      <c r="G277" s="49">
        <v>750000</v>
      </c>
      <c r="H277" s="49">
        <v>2694446</v>
      </c>
      <c r="I277" s="49"/>
      <c r="J277" s="49"/>
      <c r="K277" s="45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87"/>
      <c r="W277" s="49"/>
      <c r="X277" s="49"/>
      <c r="Y277" s="49"/>
      <c r="Z277" s="49"/>
      <c r="AA277" s="49"/>
      <c r="AB277" s="49"/>
      <c r="AC277" s="86"/>
      <c r="AD277" s="49"/>
      <c r="AE277" s="49"/>
      <c r="AF277" s="186"/>
    </row>
    <row r="278" spans="1:32" ht="15.75">
      <c r="A278" s="48" t="s">
        <v>698</v>
      </c>
      <c r="B278" s="72" t="s">
        <v>337</v>
      </c>
      <c r="C278" s="49">
        <v>2265998</v>
      </c>
      <c r="D278" s="87">
        <v>1929209</v>
      </c>
      <c r="E278" s="49">
        <v>694114</v>
      </c>
      <c r="F278" s="49"/>
      <c r="G278" s="49"/>
      <c r="H278" s="49">
        <v>1235095</v>
      </c>
      <c r="I278" s="49"/>
      <c r="J278" s="49"/>
      <c r="K278" s="45"/>
      <c r="L278" s="49"/>
      <c r="M278" s="49"/>
      <c r="N278" s="49"/>
      <c r="O278" s="49">
        <v>70</v>
      </c>
      <c r="P278" s="49">
        <v>336789</v>
      </c>
      <c r="Q278" s="49"/>
      <c r="R278" s="49"/>
      <c r="S278" s="49"/>
      <c r="T278" s="49"/>
      <c r="U278" s="49"/>
      <c r="V278" s="87"/>
      <c r="W278" s="49"/>
      <c r="X278" s="49"/>
      <c r="Y278" s="49"/>
      <c r="Z278" s="49"/>
      <c r="AA278" s="49"/>
      <c r="AB278" s="49"/>
      <c r="AC278" s="86"/>
      <c r="AD278" s="49"/>
      <c r="AE278" s="49"/>
      <c r="AF278" s="186"/>
    </row>
    <row r="279" spans="1:32" ht="15.75">
      <c r="A279" s="48" t="s">
        <v>699</v>
      </c>
      <c r="B279" s="72" t="s">
        <v>338</v>
      </c>
      <c r="C279" s="49">
        <v>1828547</v>
      </c>
      <c r="D279" s="87">
        <v>0</v>
      </c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>
        <v>2309</v>
      </c>
      <c r="R279" s="49">
        <v>1828547</v>
      </c>
      <c r="S279" s="49"/>
      <c r="T279" s="49"/>
      <c r="U279" s="49"/>
      <c r="V279" s="87"/>
      <c r="W279" s="49"/>
      <c r="X279" s="49"/>
      <c r="Y279" s="49"/>
      <c r="Z279" s="49"/>
      <c r="AA279" s="49"/>
      <c r="AB279" s="49"/>
      <c r="AC279" s="86"/>
      <c r="AD279" s="49"/>
      <c r="AE279" s="49"/>
      <c r="AF279" s="186"/>
    </row>
    <row r="280" spans="1:32" ht="15.75">
      <c r="A280" s="41" t="s">
        <v>700</v>
      </c>
      <c r="B280" s="72" t="s">
        <v>339</v>
      </c>
      <c r="C280" s="49">
        <v>1200000</v>
      </c>
      <c r="D280" s="87">
        <v>1200000</v>
      </c>
      <c r="E280" s="49"/>
      <c r="F280" s="49">
        <v>300000</v>
      </c>
      <c r="G280" s="49">
        <v>300000</v>
      </c>
      <c r="H280" s="49">
        <v>0</v>
      </c>
      <c r="I280" s="49">
        <v>600000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87"/>
      <c r="W280" s="49"/>
      <c r="X280" s="49"/>
      <c r="Y280" s="49"/>
      <c r="Z280" s="49"/>
      <c r="AA280" s="49"/>
      <c r="AB280" s="49"/>
      <c r="AC280" s="86"/>
      <c r="AD280" s="49"/>
      <c r="AE280" s="49"/>
      <c r="AF280" s="186"/>
    </row>
    <row r="281" spans="1:32" ht="15.75">
      <c r="A281" s="41" t="s">
        <v>701</v>
      </c>
      <c r="B281" s="72" t="s">
        <v>340</v>
      </c>
      <c r="C281" s="49">
        <v>600000</v>
      </c>
      <c r="D281" s="87">
        <v>600000</v>
      </c>
      <c r="E281" s="49"/>
      <c r="F281" s="49">
        <v>0</v>
      </c>
      <c r="G281" s="49">
        <v>0</v>
      </c>
      <c r="H281" s="49">
        <v>0</v>
      </c>
      <c r="I281" s="49">
        <v>600000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87"/>
      <c r="W281" s="49"/>
      <c r="X281" s="49"/>
      <c r="Y281" s="49"/>
      <c r="Z281" s="49"/>
      <c r="AA281" s="49"/>
      <c r="AB281" s="49"/>
      <c r="AC281" s="86"/>
      <c r="AD281" s="49"/>
      <c r="AE281" s="49"/>
      <c r="AF281" s="186"/>
    </row>
    <row r="282" spans="1:32" ht="15.75">
      <c r="A282" s="48" t="s">
        <v>702</v>
      </c>
      <c r="B282" s="72" t="s">
        <v>341</v>
      </c>
      <c r="C282" s="49">
        <v>82555</v>
      </c>
      <c r="D282" s="87">
        <v>0</v>
      </c>
      <c r="E282" s="49"/>
      <c r="F282" s="49">
        <v>0</v>
      </c>
      <c r="G282" s="49">
        <v>0</v>
      </c>
      <c r="H282" s="49">
        <v>0</v>
      </c>
      <c r="I282" s="49">
        <v>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87"/>
      <c r="W282" s="49"/>
      <c r="X282" s="49"/>
      <c r="Y282" s="49"/>
      <c r="Z282" s="49"/>
      <c r="AA282" s="49"/>
      <c r="AB282" s="49"/>
      <c r="AC282" s="86">
        <v>82555</v>
      </c>
      <c r="AD282" s="49">
        <v>82555</v>
      </c>
      <c r="AE282" s="49"/>
      <c r="AF282" s="186"/>
    </row>
    <row r="283" spans="1:32" ht="15.75">
      <c r="A283" s="48" t="s">
        <v>703</v>
      </c>
      <c r="B283" s="72" t="s">
        <v>342</v>
      </c>
      <c r="C283" s="49">
        <v>3581414</v>
      </c>
      <c r="D283" s="87">
        <v>3581414</v>
      </c>
      <c r="E283" s="49"/>
      <c r="F283" s="49">
        <v>500000</v>
      </c>
      <c r="G283" s="49">
        <v>500000</v>
      </c>
      <c r="H283" s="49">
        <v>1848248</v>
      </c>
      <c r="I283" s="49">
        <v>733166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87"/>
      <c r="W283" s="49"/>
      <c r="X283" s="49"/>
      <c r="Y283" s="49"/>
      <c r="Z283" s="49"/>
      <c r="AA283" s="49"/>
      <c r="AB283" s="49"/>
      <c r="AC283" s="86"/>
      <c r="AD283" s="49"/>
      <c r="AE283" s="49"/>
      <c r="AF283" s="186"/>
    </row>
    <row r="284" spans="1:32" ht="15.75">
      <c r="A284" s="48" t="s">
        <v>704</v>
      </c>
      <c r="B284" s="72" t="s">
        <v>906</v>
      </c>
      <c r="C284" s="49">
        <v>2377569</v>
      </c>
      <c r="D284" s="87">
        <v>2377569</v>
      </c>
      <c r="E284" s="49"/>
      <c r="F284" s="49">
        <v>300000</v>
      </c>
      <c r="G284" s="49">
        <v>300000</v>
      </c>
      <c r="H284" s="49">
        <v>1401960</v>
      </c>
      <c r="I284" s="49">
        <v>375609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87"/>
      <c r="W284" s="49"/>
      <c r="X284" s="49"/>
      <c r="Y284" s="49"/>
      <c r="Z284" s="49"/>
      <c r="AA284" s="49"/>
      <c r="AB284" s="49"/>
      <c r="AC284" s="86"/>
      <c r="AD284" s="49"/>
      <c r="AE284" s="49"/>
      <c r="AF284" s="186"/>
    </row>
    <row r="285" spans="1:32" ht="15.75">
      <c r="A285" s="48" t="s">
        <v>705</v>
      </c>
      <c r="B285" s="72" t="s">
        <v>343</v>
      </c>
      <c r="C285" s="49">
        <v>1766501</v>
      </c>
      <c r="D285" s="87">
        <v>1766501</v>
      </c>
      <c r="E285" s="49"/>
      <c r="F285" s="49">
        <v>250000</v>
      </c>
      <c r="G285" s="49">
        <v>250000</v>
      </c>
      <c r="H285" s="49">
        <v>1266501</v>
      </c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87"/>
      <c r="W285" s="49"/>
      <c r="X285" s="49"/>
      <c r="Y285" s="49"/>
      <c r="Z285" s="49"/>
      <c r="AA285" s="49"/>
      <c r="AB285" s="49"/>
      <c r="AC285" s="86"/>
      <c r="AD285" s="49"/>
      <c r="AE285" s="49"/>
      <c r="AF285" s="186"/>
    </row>
    <row r="286" spans="1:32" ht="15.75">
      <c r="A286" s="48" t="s">
        <v>706</v>
      </c>
      <c r="B286" s="72" t="s">
        <v>344</v>
      </c>
      <c r="C286" s="49">
        <v>1700783</v>
      </c>
      <c r="D286" s="87">
        <v>1700783</v>
      </c>
      <c r="E286" s="49"/>
      <c r="F286" s="49">
        <v>250000</v>
      </c>
      <c r="G286" s="49">
        <v>250000</v>
      </c>
      <c r="H286" s="49">
        <v>1200783</v>
      </c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87"/>
      <c r="W286" s="49"/>
      <c r="X286" s="49"/>
      <c r="Y286" s="49"/>
      <c r="Z286" s="49"/>
      <c r="AA286" s="49"/>
      <c r="AB286" s="49"/>
      <c r="AC286" s="86"/>
      <c r="AD286" s="49"/>
      <c r="AE286" s="49"/>
      <c r="AF286" s="186"/>
    </row>
    <row r="287" spans="1:32" ht="15.75">
      <c r="A287" s="48" t="s">
        <v>707</v>
      </c>
      <c r="B287" s="72" t="s">
        <v>907</v>
      </c>
      <c r="C287" s="49">
        <v>736475</v>
      </c>
      <c r="D287" s="87">
        <v>736475</v>
      </c>
      <c r="E287" s="49"/>
      <c r="F287" s="49">
        <v>372014</v>
      </c>
      <c r="G287" s="49">
        <v>364461</v>
      </c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87"/>
      <c r="W287" s="49"/>
      <c r="X287" s="49"/>
      <c r="Y287" s="49"/>
      <c r="Z287" s="49"/>
      <c r="AA287" s="49"/>
      <c r="AB287" s="49"/>
      <c r="AC287" s="86"/>
      <c r="AD287" s="49"/>
      <c r="AE287" s="49"/>
      <c r="AF287" s="186"/>
    </row>
    <row r="288" spans="1:32" ht="15.75">
      <c r="A288" s="48" t="s">
        <v>708</v>
      </c>
      <c r="B288" s="72" t="s">
        <v>908</v>
      </c>
      <c r="C288" s="49">
        <v>5771921</v>
      </c>
      <c r="D288" s="87"/>
      <c r="E288" s="49"/>
      <c r="F288" s="49"/>
      <c r="G288" s="49"/>
      <c r="H288" s="49"/>
      <c r="I288" s="49"/>
      <c r="J288" s="49"/>
      <c r="K288" s="49"/>
      <c r="L288" s="49"/>
      <c r="M288" s="49">
        <v>3852</v>
      </c>
      <c r="N288" s="49">
        <v>5771921</v>
      </c>
      <c r="O288" s="49"/>
      <c r="P288" s="49"/>
      <c r="Q288" s="49"/>
      <c r="R288" s="49"/>
      <c r="S288" s="49"/>
      <c r="T288" s="49"/>
      <c r="U288" s="49"/>
      <c r="V288" s="87"/>
      <c r="W288" s="49"/>
      <c r="X288" s="49"/>
      <c r="Y288" s="49"/>
      <c r="Z288" s="49"/>
      <c r="AA288" s="49"/>
      <c r="AB288" s="49"/>
      <c r="AC288" s="86"/>
      <c r="AD288" s="49"/>
      <c r="AE288" s="49"/>
      <c r="AF288" s="186"/>
    </row>
    <row r="289" spans="1:32" ht="15.75">
      <c r="A289" s="48" t="s">
        <v>709</v>
      </c>
      <c r="B289" s="72" t="s">
        <v>909</v>
      </c>
      <c r="C289" s="49">
        <v>2179125</v>
      </c>
      <c r="D289" s="87"/>
      <c r="E289" s="49"/>
      <c r="F289" s="49"/>
      <c r="G289" s="49"/>
      <c r="H289" s="49"/>
      <c r="I289" s="49"/>
      <c r="J289" s="49"/>
      <c r="K289" s="49"/>
      <c r="L289" s="49"/>
      <c r="M289" s="49">
        <v>895</v>
      </c>
      <c r="N289" s="49">
        <v>2179125</v>
      </c>
      <c r="O289" s="49"/>
      <c r="P289" s="49"/>
      <c r="Q289" s="49"/>
      <c r="R289" s="49"/>
      <c r="S289" s="49"/>
      <c r="T289" s="49"/>
      <c r="U289" s="49"/>
      <c r="V289" s="87"/>
      <c r="W289" s="49"/>
      <c r="X289" s="49"/>
      <c r="Y289" s="49"/>
      <c r="Z289" s="49"/>
      <c r="AA289" s="49"/>
      <c r="AB289" s="49"/>
      <c r="AC289" s="86"/>
      <c r="AD289" s="49"/>
      <c r="AE289" s="49"/>
      <c r="AF289" s="186"/>
    </row>
    <row r="290" spans="1:32" ht="15.75">
      <c r="A290" s="48" t="s">
        <v>710</v>
      </c>
      <c r="B290" s="72" t="s">
        <v>910</v>
      </c>
      <c r="C290" s="49">
        <v>601061</v>
      </c>
      <c r="D290" s="87"/>
      <c r="E290" s="49"/>
      <c r="F290" s="49"/>
      <c r="G290" s="49"/>
      <c r="H290" s="49"/>
      <c r="I290" s="49"/>
      <c r="J290" s="49"/>
      <c r="K290" s="49"/>
      <c r="L290" s="49"/>
      <c r="M290" s="49">
        <v>612</v>
      </c>
      <c r="N290" s="49">
        <v>601061</v>
      </c>
      <c r="O290" s="49"/>
      <c r="P290" s="49"/>
      <c r="Q290" s="49"/>
      <c r="R290" s="49"/>
      <c r="S290" s="49"/>
      <c r="T290" s="49"/>
      <c r="U290" s="49"/>
      <c r="V290" s="87"/>
      <c r="W290" s="49"/>
      <c r="X290" s="49"/>
      <c r="Y290" s="49"/>
      <c r="Z290" s="49"/>
      <c r="AA290" s="49"/>
      <c r="AB290" s="49"/>
      <c r="AC290" s="86"/>
      <c r="AD290" s="49"/>
      <c r="AE290" s="49"/>
      <c r="AF290" s="186"/>
    </row>
    <row r="291" spans="1:32" ht="15.75">
      <c r="A291" s="48" t="s">
        <v>711</v>
      </c>
      <c r="B291" s="72" t="s">
        <v>345</v>
      </c>
      <c r="C291" s="49">
        <v>3230488</v>
      </c>
      <c r="D291" s="87">
        <v>3230488</v>
      </c>
      <c r="E291" s="49">
        <v>1240337</v>
      </c>
      <c r="F291" s="49">
        <v>1461059</v>
      </c>
      <c r="G291" s="49">
        <v>529092</v>
      </c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87"/>
      <c r="W291" s="49"/>
      <c r="X291" s="49"/>
      <c r="Y291" s="49"/>
      <c r="Z291" s="49"/>
      <c r="AA291" s="49"/>
      <c r="AB291" s="49"/>
      <c r="AC291" s="86"/>
      <c r="AD291" s="49"/>
      <c r="AE291" s="49"/>
      <c r="AF291" s="186"/>
    </row>
    <row r="292" spans="1:32" ht="15.75">
      <c r="A292" s="48" t="s">
        <v>712</v>
      </c>
      <c r="B292" s="72" t="s">
        <v>911</v>
      </c>
      <c r="C292" s="49">
        <v>1285730</v>
      </c>
      <c r="D292" s="87">
        <v>1285730</v>
      </c>
      <c r="E292" s="49">
        <v>1285730</v>
      </c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87"/>
      <c r="W292" s="49"/>
      <c r="X292" s="49"/>
      <c r="Y292" s="49"/>
      <c r="Z292" s="49"/>
      <c r="AA292" s="49"/>
      <c r="AB292" s="49"/>
      <c r="AC292" s="86"/>
      <c r="AD292" s="49"/>
      <c r="AE292" s="49"/>
      <c r="AF292" s="186"/>
    </row>
    <row r="293" spans="1:32" ht="15.75">
      <c r="A293" s="48" t="s">
        <v>713</v>
      </c>
      <c r="B293" s="72" t="s">
        <v>912</v>
      </c>
      <c r="C293" s="49">
        <v>1169255</v>
      </c>
      <c r="D293" s="87">
        <v>1169255</v>
      </c>
      <c r="E293" s="49">
        <v>1169255</v>
      </c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87"/>
      <c r="W293" s="49"/>
      <c r="X293" s="49"/>
      <c r="Y293" s="49"/>
      <c r="Z293" s="49"/>
      <c r="AA293" s="49"/>
      <c r="AB293" s="49"/>
      <c r="AC293" s="86"/>
      <c r="AD293" s="49"/>
      <c r="AE293" s="49"/>
      <c r="AF293" s="186"/>
    </row>
    <row r="294" spans="1:32" ht="15.75">
      <c r="A294" s="48" t="s">
        <v>714</v>
      </c>
      <c r="B294" s="72" t="s">
        <v>346</v>
      </c>
      <c r="C294" s="49">
        <v>4109762</v>
      </c>
      <c r="D294" s="87"/>
      <c r="E294" s="49"/>
      <c r="F294" s="49"/>
      <c r="G294" s="49"/>
      <c r="H294" s="49"/>
      <c r="I294" s="49"/>
      <c r="J294" s="49"/>
      <c r="K294" s="45">
        <v>2</v>
      </c>
      <c r="L294" s="49">
        <v>4109762</v>
      </c>
      <c r="M294" s="49"/>
      <c r="N294" s="49"/>
      <c r="O294" s="49"/>
      <c r="P294" s="49"/>
      <c r="Q294" s="49"/>
      <c r="R294" s="49"/>
      <c r="S294" s="49"/>
      <c r="T294" s="49"/>
      <c r="U294" s="49"/>
      <c r="V294" s="87"/>
      <c r="W294" s="49"/>
      <c r="X294" s="49"/>
      <c r="Y294" s="49"/>
      <c r="Z294" s="49"/>
      <c r="AA294" s="49"/>
      <c r="AB294" s="49"/>
      <c r="AC294" s="86"/>
      <c r="AD294" s="49"/>
      <c r="AE294" s="49"/>
      <c r="AF294" s="186"/>
    </row>
    <row r="295" spans="1:32" ht="15.75">
      <c r="A295" s="48" t="s">
        <v>715</v>
      </c>
      <c r="B295" s="72" t="s">
        <v>347</v>
      </c>
      <c r="C295" s="49">
        <v>1800000</v>
      </c>
      <c r="D295" s="87"/>
      <c r="E295" s="49"/>
      <c r="F295" s="49"/>
      <c r="G295" s="49"/>
      <c r="H295" s="49"/>
      <c r="I295" s="49"/>
      <c r="J295" s="49"/>
      <c r="K295" s="45">
        <v>1</v>
      </c>
      <c r="L295" s="49">
        <v>1800000</v>
      </c>
      <c r="M295" s="49"/>
      <c r="N295" s="49"/>
      <c r="O295" s="49"/>
      <c r="P295" s="49"/>
      <c r="Q295" s="49"/>
      <c r="R295" s="49"/>
      <c r="S295" s="49"/>
      <c r="T295" s="49"/>
      <c r="U295" s="49"/>
      <c r="V295" s="87"/>
      <c r="W295" s="49"/>
      <c r="X295" s="49"/>
      <c r="Y295" s="49"/>
      <c r="Z295" s="49"/>
      <c r="AA295" s="49"/>
      <c r="AB295" s="49"/>
      <c r="AC295" s="86"/>
      <c r="AD295" s="49"/>
      <c r="AE295" s="49"/>
      <c r="AF295" s="186"/>
    </row>
    <row r="296" spans="1:32" ht="15.75">
      <c r="A296" s="48" t="s">
        <v>716</v>
      </c>
      <c r="B296" s="72" t="s">
        <v>913</v>
      </c>
      <c r="C296" s="49">
        <v>5936</v>
      </c>
      <c r="D296" s="87">
        <v>0</v>
      </c>
      <c r="E296" s="49"/>
      <c r="F296" s="49"/>
      <c r="G296" s="49"/>
      <c r="H296" s="49"/>
      <c r="I296" s="49">
        <v>0</v>
      </c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87"/>
      <c r="W296" s="49"/>
      <c r="X296" s="49"/>
      <c r="Y296" s="49"/>
      <c r="Z296" s="49"/>
      <c r="AA296" s="49"/>
      <c r="AB296" s="49"/>
      <c r="AC296" s="86">
        <v>5936</v>
      </c>
      <c r="AD296" s="49">
        <v>5936</v>
      </c>
      <c r="AE296" s="49"/>
      <c r="AF296" s="186"/>
    </row>
    <row r="297" spans="1:32" ht="15.75">
      <c r="A297" s="48" t="s">
        <v>717</v>
      </c>
      <c r="B297" s="72" t="s">
        <v>914</v>
      </c>
      <c r="C297" s="49">
        <v>1140592</v>
      </c>
      <c r="D297" s="87">
        <v>1140592</v>
      </c>
      <c r="E297" s="49">
        <v>1140592</v>
      </c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87"/>
      <c r="W297" s="49"/>
      <c r="X297" s="49"/>
      <c r="Y297" s="49"/>
      <c r="Z297" s="49"/>
      <c r="AA297" s="49"/>
      <c r="AB297" s="49"/>
      <c r="AC297" s="86"/>
      <c r="AD297" s="49"/>
      <c r="AE297" s="49"/>
      <c r="AF297" s="186"/>
    </row>
    <row r="298" spans="1:32" ht="15.75">
      <c r="A298" s="48" t="s">
        <v>718</v>
      </c>
      <c r="B298" s="72" t="s">
        <v>915</v>
      </c>
      <c r="C298" s="49">
        <v>3035464</v>
      </c>
      <c r="D298" s="87">
        <v>3035464</v>
      </c>
      <c r="E298" s="49"/>
      <c r="F298" s="49"/>
      <c r="G298" s="49"/>
      <c r="H298" s="49">
        <v>3035464</v>
      </c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87"/>
      <c r="W298" s="49"/>
      <c r="X298" s="49"/>
      <c r="Y298" s="49"/>
      <c r="Z298" s="49"/>
      <c r="AA298" s="49"/>
      <c r="AB298" s="49"/>
      <c r="AC298" s="86"/>
      <c r="AD298" s="49"/>
      <c r="AE298" s="49"/>
      <c r="AF298" s="186"/>
    </row>
    <row r="299" spans="1:32" ht="15.75">
      <c r="A299" s="48" t="s">
        <v>719</v>
      </c>
      <c r="B299" s="72" t="s">
        <v>349</v>
      </c>
      <c r="C299" s="49">
        <v>1073205</v>
      </c>
      <c r="D299" s="87">
        <v>1073205</v>
      </c>
      <c r="E299" s="49"/>
      <c r="F299" s="49">
        <v>0</v>
      </c>
      <c r="G299" s="49">
        <v>200000</v>
      </c>
      <c r="H299" s="49">
        <v>873205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87"/>
      <c r="W299" s="49"/>
      <c r="X299" s="49"/>
      <c r="Y299" s="49"/>
      <c r="Z299" s="49"/>
      <c r="AA299" s="49"/>
      <c r="AB299" s="49"/>
      <c r="AC299" s="86"/>
      <c r="AD299" s="49"/>
      <c r="AE299" s="49"/>
      <c r="AF299" s="186"/>
    </row>
    <row r="300" spans="1:32" ht="15.75">
      <c r="A300" s="48" t="s">
        <v>720</v>
      </c>
      <c r="B300" s="72" t="s">
        <v>350</v>
      </c>
      <c r="C300" s="49">
        <v>1404174</v>
      </c>
      <c r="D300" s="87">
        <v>0</v>
      </c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>
        <v>881</v>
      </c>
      <c r="R300" s="49">
        <v>1404174</v>
      </c>
      <c r="S300" s="49"/>
      <c r="T300" s="49"/>
      <c r="U300" s="49"/>
      <c r="V300" s="87"/>
      <c r="W300" s="49"/>
      <c r="X300" s="49"/>
      <c r="Y300" s="49"/>
      <c r="Z300" s="49"/>
      <c r="AA300" s="49"/>
      <c r="AB300" s="49"/>
      <c r="AC300" s="86"/>
      <c r="AD300" s="49"/>
      <c r="AE300" s="49"/>
      <c r="AF300" s="186"/>
    </row>
    <row r="301" spans="1:32" ht="15.75">
      <c r="A301" s="48" t="s">
        <v>721</v>
      </c>
      <c r="B301" s="72" t="s">
        <v>351</v>
      </c>
      <c r="C301" s="49">
        <v>910400</v>
      </c>
      <c r="D301" s="87">
        <v>0</v>
      </c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>
        <v>575</v>
      </c>
      <c r="R301" s="49">
        <v>910400</v>
      </c>
      <c r="S301" s="49"/>
      <c r="T301" s="49"/>
      <c r="U301" s="49"/>
      <c r="V301" s="87"/>
      <c r="W301" s="49"/>
      <c r="X301" s="49"/>
      <c r="Y301" s="49"/>
      <c r="Z301" s="49"/>
      <c r="AA301" s="49"/>
      <c r="AB301" s="49"/>
      <c r="AC301" s="86"/>
      <c r="AD301" s="49"/>
      <c r="AE301" s="49"/>
      <c r="AF301" s="186"/>
    </row>
    <row r="302" spans="1:32" ht="15.75">
      <c r="A302" s="48" t="s">
        <v>722</v>
      </c>
      <c r="B302" s="72" t="s">
        <v>348</v>
      </c>
      <c r="C302" s="49">
        <v>743453</v>
      </c>
      <c r="D302" s="87">
        <v>743453</v>
      </c>
      <c r="E302" s="49"/>
      <c r="F302" s="49"/>
      <c r="G302" s="49"/>
      <c r="H302" s="49">
        <v>743453</v>
      </c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87"/>
      <c r="W302" s="49"/>
      <c r="X302" s="49"/>
      <c r="Y302" s="49"/>
      <c r="Z302" s="49"/>
      <c r="AA302" s="49"/>
      <c r="AB302" s="49"/>
      <c r="AC302" s="86"/>
      <c r="AD302" s="49"/>
      <c r="AE302" s="49"/>
      <c r="AF302" s="186"/>
    </row>
    <row r="303" spans="1:32" ht="15.75">
      <c r="A303" s="48" t="s">
        <v>723</v>
      </c>
      <c r="B303" s="72" t="s">
        <v>352</v>
      </c>
      <c r="C303" s="49">
        <v>254404</v>
      </c>
      <c r="D303" s="87">
        <v>0</v>
      </c>
      <c r="E303" s="49"/>
      <c r="F303" s="49"/>
      <c r="G303" s="49"/>
      <c r="H303" s="49">
        <v>0</v>
      </c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87"/>
      <c r="W303" s="49"/>
      <c r="X303" s="49"/>
      <c r="Y303" s="49"/>
      <c r="Z303" s="49"/>
      <c r="AA303" s="49"/>
      <c r="AB303" s="49"/>
      <c r="AC303" s="86">
        <v>254404</v>
      </c>
      <c r="AD303" s="49">
        <v>254404</v>
      </c>
      <c r="AE303" s="49"/>
      <c r="AF303" s="186"/>
    </row>
    <row r="304" spans="1:32" ht="15.75">
      <c r="A304" s="48" t="s">
        <v>724</v>
      </c>
      <c r="B304" s="72" t="s">
        <v>353</v>
      </c>
      <c r="C304" s="49">
        <v>1650000</v>
      </c>
      <c r="D304" s="87">
        <v>0</v>
      </c>
      <c r="E304" s="49"/>
      <c r="F304" s="49"/>
      <c r="G304" s="49"/>
      <c r="H304" s="49"/>
      <c r="I304" s="49"/>
      <c r="J304" s="49"/>
      <c r="K304" s="49"/>
      <c r="L304" s="49"/>
      <c r="M304" s="49">
        <v>610</v>
      </c>
      <c r="N304" s="49">
        <v>1650000</v>
      </c>
      <c r="O304" s="49"/>
      <c r="P304" s="49"/>
      <c r="Q304" s="49"/>
      <c r="R304" s="49"/>
      <c r="S304" s="49"/>
      <c r="T304" s="49"/>
      <c r="U304" s="49"/>
      <c r="V304" s="87"/>
      <c r="W304" s="49"/>
      <c r="X304" s="49"/>
      <c r="Y304" s="49"/>
      <c r="Z304" s="49"/>
      <c r="AA304" s="49"/>
      <c r="AB304" s="49"/>
      <c r="AC304" s="86"/>
      <c r="AD304" s="49"/>
      <c r="AE304" s="49"/>
      <c r="AF304" s="186"/>
    </row>
    <row r="305" spans="1:32" ht="15.75">
      <c r="A305" s="48" t="s">
        <v>725</v>
      </c>
      <c r="B305" s="72" t="s">
        <v>354</v>
      </c>
      <c r="C305" s="49">
        <v>3988916</v>
      </c>
      <c r="D305" s="87">
        <v>1789607</v>
      </c>
      <c r="E305" s="49"/>
      <c r="F305" s="49"/>
      <c r="G305" s="49"/>
      <c r="H305" s="49">
        <v>1789607</v>
      </c>
      <c r="I305" s="49"/>
      <c r="J305" s="49"/>
      <c r="K305" s="49"/>
      <c r="L305" s="49"/>
      <c r="M305" s="49"/>
      <c r="N305" s="49"/>
      <c r="O305" s="49"/>
      <c r="P305" s="49"/>
      <c r="Q305" s="49">
        <v>2760</v>
      </c>
      <c r="R305" s="49">
        <v>2199309</v>
      </c>
      <c r="S305" s="49"/>
      <c r="T305" s="49"/>
      <c r="U305" s="49"/>
      <c r="V305" s="87"/>
      <c r="W305" s="49"/>
      <c r="X305" s="49"/>
      <c r="Y305" s="49"/>
      <c r="Z305" s="49"/>
      <c r="AA305" s="49"/>
      <c r="AB305" s="49"/>
      <c r="AC305" s="86"/>
      <c r="AD305" s="49"/>
      <c r="AE305" s="49"/>
      <c r="AF305" s="186"/>
    </row>
    <row r="306" spans="1:32" ht="15.75">
      <c r="A306" s="48" t="s">
        <v>726</v>
      </c>
      <c r="B306" s="72" t="s">
        <v>916</v>
      </c>
      <c r="C306" s="49">
        <v>1759209</v>
      </c>
      <c r="D306" s="87">
        <v>0</v>
      </c>
      <c r="E306" s="49"/>
      <c r="F306" s="49"/>
      <c r="G306" s="49"/>
      <c r="H306" s="49"/>
      <c r="I306" s="49"/>
      <c r="J306" s="49"/>
      <c r="K306" s="49"/>
      <c r="L306" s="49"/>
      <c r="M306" s="49">
        <v>1950</v>
      </c>
      <c r="N306" s="49">
        <v>1759209</v>
      </c>
      <c r="O306" s="49"/>
      <c r="P306" s="49"/>
      <c r="Q306" s="49"/>
      <c r="R306" s="49"/>
      <c r="S306" s="49"/>
      <c r="T306" s="49"/>
      <c r="U306" s="49"/>
      <c r="V306" s="87"/>
      <c r="W306" s="49"/>
      <c r="X306" s="49"/>
      <c r="Y306" s="49"/>
      <c r="Z306" s="49"/>
      <c r="AA306" s="49"/>
      <c r="AB306" s="49"/>
      <c r="AC306" s="86"/>
      <c r="AD306" s="49"/>
      <c r="AE306" s="49"/>
      <c r="AF306" s="186"/>
    </row>
    <row r="307" spans="1:32" ht="15.75">
      <c r="A307" s="48" t="s">
        <v>727</v>
      </c>
      <c r="B307" s="72" t="s">
        <v>355</v>
      </c>
      <c r="C307" s="49">
        <v>2327234</v>
      </c>
      <c r="D307" s="87">
        <v>2327234</v>
      </c>
      <c r="E307" s="49"/>
      <c r="F307" s="49">
        <v>1669191</v>
      </c>
      <c r="G307" s="49">
        <v>658043</v>
      </c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87"/>
      <c r="W307" s="49"/>
      <c r="X307" s="49"/>
      <c r="Y307" s="49"/>
      <c r="Z307" s="49"/>
      <c r="AA307" s="49"/>
      <c r="AB307" s="49"/>
      <c r="AC307" s="86"/>
      <c r="AD307" s="49"/>
      <c r="AE307" s="49"/>
      <c r="AF307" s="186"/>
    </row>
    <row r="308" spans="1:32" ht="15.75">
      <c r="A308" s="41" t="s">
        <v>728</v>
      </c>
      <c r="B308" s="72" t="s">
        <v>917</v>
      </c>
      <c r="C308" s="49">
        <v>794345</v>
      </c>
      <c r="D308" s="87">
        <v>794345</v>
      </c>
      <c r="E308" s="49"/>
      <c r="F308" s="49">
        <v>0</v>
      </c>
      <c r="G308" s="49">
        <v>0</v>
      </c>
      <c r="H308" s="49"/>
      <c r="I308" s="49">
        <v>794345</v>
      </c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7"/>
      <c r="W308" s="49"/>
      <c r="X308" s="49"/>
      <c r="Y308" s="49"/>
      <c r="Z308" s="49"/>
      <c r="AA308" s="49"/>
      <c r="AB308" s="49"/>
      <c r="AC308" s="86"/>
      <c r="AD308" s="49"/>
      <c r="AE308" s="49"/>
      <c r="AF308" s="186"/>
    </row>
    <row r="309" spans="1:32" ht="15.75">
      <c r="A309" s="48" t="s">
        <v>729</v>
      </c>
      <c r="B309" s="72" t="s">
        <v>918</v>
      </c>
      <c r="C309" s="49">
        <v>1300000</v>
      </c>
      <c r="D309" s="87">
        <v>1300000</v>
      </c>
      <c r="E309" s="49">
        <v>1300000</v>
      </c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87"/>
      <c r="W309" s="49"/>
      <c r="X309" s="49"/>
      <c r="Y309" s="49"/>
      <c r="Z309" s="49"/>
      <c r="AA309" s="49"/>
      <c r="AB309" s="49"/>
      <c r="AC309" s="86"/>
      <c r="AD309" s="49"/>
      <c r="AE309" s="49"/>
      <c r="AF309" s="186"/>
    </row>
    <row r="310" spans="1:32" ht="15.75">
      <c r="A310" s="48" t="s">
        <v>730</v>
      </c>
      <c r="B310" s="72" t="s">
        <v>919</v>
      </c>
      <c r="C310" s="49">
        <v>794574</v>
      </c>
      <c r="D310" s="87">
        <v>794574</v>
      </c>
      <c r="E310" s="49">
        <v>794574</v>
      </c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87"/>
      <c r="W310" s="49"/>
      <c r="X310" s="49"/>
      <c r="Y310" s="49"/>
      <c r="Z310" s="49"/>
      <c r="AA310" s="49"/>
      <c r="AB310" s="49"/>
      <c r="AC310" s="86"/>
      <c r="AD310" s="49"/>
      <c r="AE310" s="49"/>
      <c r="AF310" s="186"/>
    </row>
    <row r="311" spans="1:32" ht="15.75">
      <c r="A311" s="48" t="s">
        <v>731</v>
      </c>
      <c r="B311" s="72" t="s">
        <v>920</v>
      </c>
      <c r="C311" s="49">
        <v>973889</v>
      </c>
      <c r="D311" s="87">
        <v>973889</v>
      </c>
      <c r="E311" s="49">
        <v>973889</v>
      </c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87"/>
      <c r="W311" s="49"/>
      <c r="X311" s="49"/>
      <c r="Y311" s="49"/>
      <c r="Z311" s="49"/>
      <c r="AA311" s="49"/>
      <c r="AB311" s="49"/>
      <c r="AC311" s="86"/>
      <c r="AD311" s="49"/>
      <c r="AE311" s="49"/>
      <c r="AF311" s="186"/>
    </row>
    <row r="312" spans="1:32" ht="15.75">
      <c r="A312" s="48" t="s">
        <v>732</v>
      </c>
      <c r="B312" s="72" t="s">
        <v>921</v>
      </c>
      <c r="C312" s="49">
        <v>3092539</v>
      </c>
      <c r="D312" s="87">
        <v>3092539</v>
      </c>
      <c r="E312" s="49">
        <v>3092539</v>
      </c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87"/>
      <c r="W312" s="49"/>
      <c r="X312" s="49"/>
      <c r="Y312" s="49"/>
      <c r="Z312" s="49"/>
      <c r="AA312" s="49"/>
      <c r="AB312" s="49"/>
      <c r="AC312" s="86"/>
      <c r="AD312" s="49"/>
      <c r="AE312" s="49"/>
      <c r="AF312" s="186"/>
    </row>
    <row r="313" spans="1:32" ht="15.75">
      <c r="A313" s="48" t="s">
        <v>733</v>
      </c>
      <c r="B313" s="72" t="s">
        <v>922</v>
      </c>
      <c r="C313" s="49">
        <v>516557</v>
      </c>
      <c r="D313" s="87">
        <v>516557</v>
      </c>
      <c r="E313" s="49">
        <v>516557</v>
      </c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87"/>
      <c r="W313" s="49"/>
      <c r="X313" s="49"/>
      <c r="Y313" s="49"/>
      <c r="Z313" s="49"/>
      <c r="AA313" s="49"/>
      <c r="AB313" s="49"/>
      <c r="AC313" s="86"/>
      <c r="AD313" s="49"/>
      <c r="AE313" s="49"/>
      <c r="AF313" s="186"/>
    </row>
    <row r="314" spans="1:32" ht="15.75">
      <c r="A314" s="48" t="s">
        <v>734</v>
      </c>
      <c r="B314" s="72" t="s">
        <v>923</v>
      </c>
      <c r="C314" s="49">
        <v>2306841</v>
      </c>
      <c r="D314" s="87">
        <v>2306841</v>
      </c>
      <c r="E314" s="49">
        <v>1207817</v>
      </c>
      <c r="F314" s="49">
        <v>543634</v>
      </c>
      <c r="G314" s="49">
        <v>555390</v>
      </c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87"/>
      <c r="W314" s="49"/>
      <c r="X314" s="49"/>
      <c r="Y314" s="49"/>
      <c r="Z314" s="49"/>
      <c r="AA314" s="49"/>
      <c r="AB314" s="49"/>
      <c r="AC314" s="86"/>
      <c r="AD314" s="49"/>
      <c r="AE314" s="49"/>
      <c r="AF314" s="186"/>
    </row>
    <row r="315" spans="1:32" ht="15.75">
      <c r="A315" s="48" t="s">
        <v>735</v>
      </c>
      <c r="B315" s="72" t="s">
        <v>924</v>
      </c>
      <c r="C315" s="49">
        <v>2359819</v>
      </c>
      <c r="D315" s="87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>
        <v>1932</v>
      </c>
      <c r="R315" s="49">
        <v>2359819</v>
      </c>
      <c r="S315" s="49"/>
      <c r="T315" s="49"/>
      <c r="U315" s="49"/>
      <c r="V315" s="87"/>
      <c r="W315" s="49"/>
      <c r="X315" s="49"/>
      <c r="Y315" s="49"/>
      <c r="Z315" s="49"/>
      <c r="AA315" s="49"/>
      <c r="AB315" s="49"/>
      <c r="AC315" s="86"/>
      <c r="AD315" s="49"/>
      <c r="AE315" s="49"/>
      <c r="AF315" s="186"/>
    </row>
    <row r="316" spans="1:32" ht="15.75">
      <c r="A316" s="48" t="s">
        <v>736</v>
      </c>
      <c r="B316" s="72" t="s">
        <v>925</v>
      </c>
      <c r="C316" s="49">
        <v>15120</v>
      </c>
      <c r="D316" s="87">
        <v>0</v>
      </c>
      <c r="E316" s="49">
        <v>0</v>
      </c>
      <c r="F316" s="49"/>
      <c r="G316" s="49"/>
      <c r="H316" s="49"/>
      <c r="I316" s="49"/>
      <c r="J316" s="49"/>
      <c r="K316" s="49"/>
      <c r="L316" s="49"/>
      <c r="M316" s="49">
        <v>360</v>
      </c>
      <c r="N316" s="49">
        <v>0</v>
      </c>
      <c r="O316" s="49"/>
      <c r="P316" s="49"/>
      <c r="Q316" s="49"/>
      <c r="R316" s="49"/>
      <c r="S316" s="49"/>
      <c r="T316" s="49"/>
      <c r="U316" s="49"/>
      <c r="V316" s="87"/>
      <c r="W316" s="49"/>
      <c r="X316" s="49"/>
      <c r="Y316" s="49"/>
      <c r="Z316" s="49"/>
      <c r="AA316" s="49"/>
      <c r="AB316" s="49"/>
      <c r="AC316" s="86">
        <v>15120</v>
      </c>
      <c r="AD316" s="49">
        <v>15120</v>
      </c>
      <c r="AE316" s="49"/>
      <c r="AF316" s="186"/>
    </row>
    <row r="317" spans="1:32" ht="15.75">
      <c r="A317" s="48" t="s">
        <v>737</v>
      </c>
      <c r="B317" s="72" t="s">
        <v>926</v>
      </c>
      <c r="C317" s="49">
        <v>790159</v>
      </c>
      <c r="D317" s="87">
        <v>270000</v>
      </c>
      <c r="E317" s="49">
        <v>270000</v>
      </c>
      <c r="F317" s="49"/>
      <c r="G317" s="49"/>
      <c r="H317" s="49"/>
      <c r="I317" s="49"/>
      <c r="J317" s="49"/>
      <c r="K317" s="49"/>
      <c r="L317" s="49"/>
      <c r="M317" s="49">
        <v>360</v>
      </c>
      <c r="N317" s="49">
        <v>520159</v>
      </c>
      <c r="O317" s="49"/>
      <c r="P317" s="49"/>
      <c r="Q317" s="49"/>
      <c r="R317" s="49"/>
      <c r="S317" s="49"/>
      <c r="T317" s="49"/>
      <c r="U317" s="49"/>
      <c r="V317" s="87"/>
      <c r="W317" s="49"/>
      <c r="X317" s="49"/>
      <c r="Y317" s="49"/>
      <c r="Z317" s="49"/>
      <c r="AA317" s="49"/>
      <c r="AB317" s="49"/>
      <c r="AC317" s="86"/>
      <c r="AD317" s="49"/>
      <c r="AE317" s="49"/>
      <c r="AF317" s="186"/>
    </row>
    <row r="318" spans="1:32" ht="15.75">
      <c r="A318" s="48" t="s">
        <v>738</v>
      </c>
      <c r="B318" s="72" t="s">
        <v>357</v>
      </c>
      <c r="C318" s="49">
        <v>2161125</v>
      </c>
      <c r="D318" s="87">
        <v>2161125</v>
      </c>
      <c r="E318" s="49"/>
      <c r="F318" s="49"/>
      <c r="G318" s="49"/>
      <c r="H318" s="49">
        <v>2161125</v>
      </c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87"/>
      <c r="W318" s="49"/>
      <c r="X318" s="49"/>
      <c r="Y318" s="49"/>
      <c r="Z318" s="49"/>
      <c r="AA318" s="49"/>
      <c r="AB318" s="49"/>
      <c r="AC318" s="86"/>
      <c r="AD318" s="49"/>
      <c r="AE318" s="49"/>
      <c r="AF318" s="186"/>
    </row>
    <row r="319" spans="1:32" ht="15.75">
      <c r="A319" s="48" t="s">
        <v>739</v>
      </c>
      <c r="B319" s="72" t="s">
        <v>356</v>
      </c>
      <c r="C319" s="49">
        <v>738321</v>
      </c>
      <c r="D319" s="87">
        <v>738321</v>
      </c>
      <c r="E319" s="49"/>
      <c r="F319" s="49">
        <v>0</v>
      </c>
      <c r="G319" s="49">
        <v>0</v>
      </c>
      <c r="H319" s="49">
        <v>738321</v>
      </c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87"/>
      <c r="W319" s="49"/>
      <c r="X319" s="49"/>
      <c r="Y319" s="49"/>
      <c r="Z319" s="49"/>
      <c r="AA319" s="49"/>
      <c r="AB319" s="49"/>
      <c r="AC319" s="86"/>
      <c r="AD319" s="49"/>
      <c r="AE319" s="49"/>
      <c r="AF319" s="186"/>
    </row>
    <row r="320" spans="1:32" ht="15.75">
      <c r="A320" s="48" t="s">
        <v>740</v>
      </c>
      <c r="B320" s="72" t="s">
        <v>358</v>
      </c>
      <c r="C320" s="49">
        <v>3989386</v>
      </c>
      <c r="D320" s="87">
        <v>3989386</v>
      </c>
      <c r="E320" s="49"/>
      <c r="F320" s="49"/>
      <c r="G320" s="49"/>
      <c r="H320" s="49">
        <v>3989386</v>
      </c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87"/>
      <c r="W320" s="49"/>
      <c r="X320" s="49"/>
      <c r="Y320" s="49"/>
      <c r="Z320" s="49"/>
      <c r="AA320" s="49"/>
      <c r="AB320" s="49"/>
      <c r="AC320" s="86"/>
      <c r="AD320" s="49"/>
      <c r="AE320" s="49"/>
      <c r="AF320" s="186"/>
    </row>
    <row r="321" spans="1:32" ht="15.75">
      <c r="A321" s="48" t="s">
        <v>741</v>
      </c>
      <c r="B321" s="72" t="s">
        <v>927</v>
      </c>
      <c r="C321" s="49">
        <v>1908350</v>
      </c>
      <c r="D321" s="87"/>
      <c r="E321" s="49"/>
      <c r="F321" s="49"/>
      <c r="G321" s="49"/>
      <c r="H321" s="49"/>
      <c r="I321" s="49"/>
      <c r="J321" s="49"/>
      <c r="K321" s="49"/>
      <c r="L321" s="49"/>
      <c r="M321" s="49">
        <v>1236</v>
      </c>
      <c r="N321" s="49">
        <v>830512</v>
      </c>
      <c r="O321" s="49"/>
      <c r="P321" s="49"/>
      <c r="Q321" s="49">
        <v>1236</v>
      </c>
      <c r="R321" s="49">
        <v>1077838</v>
      </c>
      <c r="S321" s="49"/>
      <c r="T321" s="49"/>
      <c r="U321" s="49"/>
      <c r="V321" s="87"/>
      <c r="W321" s="49"/>
      <c r="X321" s="49"/>
      <c r="Y321" s="49"/>
      <c r="Z321" s="49"/>
      <c r="AA321" s="49"/>
      <c r="AB321" s="49"/>
      <c r="AC321" s="86"/>
      <c r="AD321" s="49"/>
      <c r="AE321" s="49"/>
      <c r="AF321" s="186"/>
    </row>
    <row r="322" spans="1:32" ht="15.75">
      <c r="A322" s="48" t="s">
        <v>742</v>
      </c>
      <c r="B322" s="72" t="s">
        <v>928</v>
      </c>
      <c r="C322" s="49">
        <v>2507256</v>
      </c>
      <c r="D322" s="87"/>
      <c r="E322" s="49"/>
      <c r="F322" s="49"/>
      <c r="G322" s="49"/>
      <c r="H322" s="49"/>
      <c r="I322" s="49"/>
      <c r="J322" s="49"/>
      <c r="K322" s="49"/>
      <c r="L322" s="49"/>
      <c r="M322" s="49">
        <v>1994</v>
      </c>
      <c r="N322" s="49">
        <v>2507256</v>
      </c>
      <c r="O322" s="49"/>
      <c r="P322" s="49"/>
      <c r="Q322" s="49"/>
      <c r="R322" s="49"/>
      <c r="S322" s="49"/>
      <c r="T322" s="49"/>
      <c r="U322" s="49"/>
      <c r="V322" s="87"/>
      <c r="W322" s="49"/>
      <c r="X322" s="49"/>
      <c r="Y322" s="49"/>
      <c r="Z322" s="49"/>
      <c r="AA322" s="49"/>
      <c r="AB322" s="49"/>
      <c r="AC322" s="86"/>
      <c r="AD322" s="49"/>
      <c r="AE322" s="49"/>
      <c r="AF322" s="186"/>
    </row>
    <row r="323" spans="1:32" ht="15.75">
      <c r="A323" s="48" t="s">
        <v>743</v>
      </c>
      <c r="B323" s="72" t="s">
        <v>929</v>
      </c>
      <c r="C323" s="49">
        <v>710926</v>
      </c>
      <c r="D323" s="87">
        <v>710926</v>
      </c>
      <c r="E323" s="49"/>
      <c r="F323" s="49">
        <v>509995</v>
      </c>
      <c r="G323" s="49">
        <v>200931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87"/>
      <c r="W323" s="49"/>
      <c r="X323" s="49"/>
      <c r="Y323" s="49"/>
      <c r="Z323" s="49"/>
      <c r="AA323" s="49"/>
      <c r="AB323" s="49"/>
      <c r="AC323" s="86"/>
      <c r="AD323" s="49"/>
      <c r="AE323" s="49"/>
      <c r="AF323" s="186"/>
    </row>
    <row r="324" spans="1:32" ht="15.75">
      <c r="A324" s="48" t="s">
        <v>744</v>
      </c>
      <c r="B324" s="72" t="s">
        <v>359</v>
      </c>
      <c r="C324" s="49">
        <v>1023900</v>
      </c>
      <c r="D324" s="87">
        <v>0</v>
      </c>
      <c r="E324" s="49"/>
      <c r="F324" s="49"/>
      <c r="G324" s="49"/>
      <c r="H324" s="49"/>
      <c r="I324" s="49"/>
      <c r="J324" s="49"/>
      <c r="K324" s="49"/>
      <c r="L324" s="49"/>
      <c r="M324" s="49">
        <v>595.7</v>
      </c>
      <c r="N324" s="49">
        <v>1023900</v>
      </c>
      <c r="O324" s="49"/>
      <c r="P324" s="49"/>
      <c r="Q324" s="49"/>
      <c r="R324" s="49"/>
      <c r="S324" s="49"/>
      <c r="T324" s="49"/>
      <c r="U324" s="49"/>
      <c r="V324" s="87"/>
      <c r="W324" s="49"/>
      <c r="X324" s="49"/>
      <c r="Y324" s="49"/>
      <c r="Z324" s="49"/>
      <c r="AA324" s="49"/>
      <c r="AB324" s="49"/>
      <c r="AC324" s="86"/>
      <c r="AD324" s="49"/>
      <c r="AE324" s="49"/>
      <c r="AF324" s="186"/>
    </row>
    <row r="325" spans="1:32" ht="15.75">
      <c r="A325" s="48" t="s">
        <v>745</v>
      </c>
      <c r="B325" s="72" t="s">
        <v>360</v>
      </c>
      <c r="C325" s="49">
        <v>2259731</v>
      </c>
      <c r="D325" s="87">
        <v>2259731</v>
      </c>
      <c r="E325" s="49"/>
      <c r="F325" s="49"/>
      <c r="G325" s="49"/>
      <c r="H325" s="49">
        <v>2259731</v>
      </c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87"/>
      <c r="W325" s="49"/>
      <c r="X325" s="49"/>
      <c r="Y325" s="49"/>
      <c r="Z325" s="49"/>
      <c r="AA325" s="49"/>
      <c r="AB325" s="49"/>
      <c r="AC325" s="86"/>
      <c r="AD325" s="49"/>
      <c r="AE325" s="49"/>
      <c r="AF325" s="186"/>
    </row>
    <row r="326" spans="1:32" ht="15.75">
      <c r="A326" s="48" t="s">
        <v>746</v>
      </c>
      <c r="B326" s="72" t="s">
        <v>930</v>
      </c>
      <c r="C326" s="49">
        <v>971765</v>
      </c>
      <c r="D326" s="87">
        <v>971765</v>
      </c>
      <c r="E326" s="49">
        <v>971765</v>
      </c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87"/>
      <c r="W326" s="49"/>
      <c r="X326" s="49"/>
      <c r="Y326" s="49"/>
      <c r="Z326" s="49"/>
      <c r="AA326" s="49"/>
      <c r="AB326" s="49"/>
      <c r="AC326" s="86"/>
      <c r="AD326" s="49"/>
      <c r="AE326" s="49"/>
      <c r="AF326" s="186"/>
    </row>
    <row r="327" spans="1:32" ht="15.75">
      <c r="A327" s="48" t="s">
        <v>747</v>
      </c>
      <c r="B327" s="72" t="s">
        <v>931</v>
      </c>
      <c r="C327" s="49">
        <v>1283344</v>
      </c>
      <c r="D327" s="87">
        <v>1283344</v>
      </c>
      <c r="E327" s="49">
        <v>1283344</v>
      </c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87"/>
      <c r="W327" s="49"/>
      <c r="X327" s="49"/>
      <c r="Y327" s="49"/>
      <c r="Z327" s="49"/>
      <c r="AA327" s="49"/>
      <c r="AB327" s="49"/>
      <c r="AC327" s="86"/>
      <c r="AD327" s="49"/>
      <c r="AE327" s="49"/>
      <c r="AF327" s="186"/>
    </row>
    <row r="328" spans="1:32" ht="15.75">
      <c r="A328" s="48" t="s">
        <v>748</v>
      </c>
      <c r="B328" s="72" t="s">
        <v>932</v>
      </c>
      <c r="C328" s="49">
        <v>667822</v>
      </c>
      <c r="D328" s="87">
        <v>667822</v>
      </c>
      <c r="E328" s="49">
        <v>667822</v>
      </c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87"/>
      <c r="W328" s="49"/>
      <c r="X328" s="49"/>
      <c r="Y328" s="49"/>
      <c r="Z328" s="49"/>
      <c r="AA328" s="49"/>
      <c r="AB328" s="49"/>
      <c r="AC328" s="86"/>
      <c r="AD328" s="49"/>
      <c r="AE328" s="49"/>
      <c r="AF328" s="186"/>
    </row>
    <row r="329" spans="1:32" ht="19.5" customHeight="1">
      <c r="A329" s="48" t="s">
        <v>749</v>
      </c>
      <c r="B329" s="72" t="s">
        <v>933</v>
      </c>
      <c r="C329" s="49">
        <v>79632</v>
      </c>
      <c r="D329" s="87">
        <v>0</v>
      </c>
      <c r="E329" s="49">
        <v>0</v>
      </c>
      <c r="F329" s="62"/>
      <c r="G329" s="62"/>
      <c r="H329" s="62"/>
      <c r="I329" s="62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87"/>
      <c r="W329" s="49"/>
      <c r="X329" s="49"/>
      <c r="Y329" s="49"/>
      <c r="Z329" s="49"/>
      <c r="AA329" s="49"/>
      <c r="AB329" s="49"/>
      <c r="AC329" s="86">
        <v>79632</v>
      </c>
      <c r="AD329" s="49">
        <v>79632</v>
      </c>
      <c r="AE329" s="49"/>
      <c r="AF329" s="186"/>
    </row>
    <row r="330" spans="1:32" ht="15.75">
      <c r="A330" s="48" t="s">
        <v>750</v>
      </c>
      <c r="B330" s="72" t="s">
        <v>934</v>
      </c>
      <c r="C330" s="49">
        <v>1583852</v>
      </c>
      <c r="D330" s="87">
        <v>1583852</v>
      </c>
      <c r="E330" s="49">
        <v>1583852</v>
      </c>
      <c r="F330" s="62"/>
      <c r="G330" s="62"/>
      <c r="H330" s="62"/>
      <c r="I330" s="62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87"/>
      <c r="W330" s="49"/>
      <c r="X330" s="49"/>
      <c r="Y330" s="49"/>
      <c r="Z330" s="49"/>
      <c r="AA330" s="49"/>
      <c r="AB330" s="49"/>
      <c r="AC330" s="86"/>
      <c r="AD330" s="49"/>
      <c r="AE330" s="49"/>
      <c r="AF330" s="186"/>
    </row>
    <row r="331" spans="1:32" ht="15.75">
      <c r="A331" s="48" t="s">
        <v>751</v>
      </c>
      <c r="B331" s="72" t="s">
        <v>361</v>
      </c>
      <c r="C331" s="49">
        <v>2372220</v>
      </c>
      <c r="D331" s="87"/>
      <c r="E331" s="49"/>
      <c r="F331" s="49"/>
      <c r="G331" s="49"/>
      <c r="H331" s="49"/>
      <c r="I331" s="49"/>
      <c r="J331" s="49"/>
      <c r="K331" s="49"/>
      <c r="L331" s="49"/>
      <c r="M331" s="49" t="s">
        <v>510</v>
      </c>
      <c r="N331" s="49">
        <v>2372220</v>
      </c>
      <c r="O331" s="49"/>
      <c r="P331" s="49"/>
      <c r="Q331" s="49"/>
      <c r="R331" s="49"/>
      <c r="S331" s="49"/>
      <c r="T331" s="49"/>
      <c r="U331" s="49"/>
      <c r="V331" s="87"/>
      <c r="W331" s="49"/>
      <c r="X331" s="49"/>
      <c r="Y331" s="49"/>
      <c r="Z331" s="49"/>
      <c r="AA331" s="49"/>
      <c r="AB331" s="49"/>
      <c r="AC331" s="86"/>
      <c r="AD331" s="49"/>
      <c r="AE331" s="49"/>
      <c r="AF331" s="186"/>
    </row>
    <row r="332" spans="1:32" ht="15.75">
      <c r="A332" s="48" t="s">
        <v>752</v>
      </c>
      <c r="B332" s="72" t="s">
        <v>362</v>
      </c>
      <c r="C332" s="49">
        <v>1221930</v>
      </c>
      <c r="D332" s="87">
        <v>1221930</v>
      </c>
      <c r="E332" s="49">
        <v>1221930</v>
      </c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87"/>
      <c r="W332" s="49"/>
      <c r="X332" s="49"/>
      <c r="Y332" s="49"/>
      <c r="Z332" s="49"/>
      <c r="AA332" s="49"/>
      <c r="AB332" s="49"/>
      <c r="AC332" s="86"/>
      <c r="AD332" s="49"/>
      <c r="AE332" s="49"/>
      <c r="AF332" s="186"/>
    </row>
    <row r="333" spans="1:32" ht="15.75">
      <c r="A333" s="48" t="s">
        <v>753</v>
      </c>
      <c r="B333" s="72" t="s">
        <v>363</v>
      </c>
      <c r="C333" s="49">
        <v>205574</v>
      </c>
      <c r="D333" s="87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>
        <v>1</v>
      </c>
      <c r="V333" s="62">
        <v>205574</v>
      </c>
      <c r="W333" s="49"/>
      <c r="X333" s="49"/>
      <c r="Y333" s="49"/>
      <c r="Z333" s="49"/>
      <c r="AA333" s="49"/>
      <c r="AB333" s="49"/>
      <c r="AC333" s="86"/>
      <c r="AD333" s="49"/>
      <c r="AE333" s="49"/>
      <c r="AF333" s="186"/>
    </row>
    <row r="334" spans="1:32" ht="15.75">
      <c r="A334" s="48" t="s">
        <v>754</v>
      </c>
      <c r="B334" s="72" t="s">
        <v>364</v>
      </c>
      <c r="C334" s="49">
        <v>212453</v>
      </c>
      <c r="D334" s="87">
        <v>212453</v>
      </c>
      <c r="E334" s="49"/>
      <c r="F334" s="49"/>
      <c r="G334" s="49">
        <v>212453</v>
      </c>
      <c r="H334" s="49">
        <v>0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87"/>
      <c r="W334" s="49"/>
      <c r="X334" s="49"/>
      <c r="Y334" s="49"/>
      <c r="Z334" s="49"/>
      <c r="AA334" s="49"/>
      <c r="AB334" s="49"/>
      <c r="AC334" s="86"/>
      <c r="AD334" s="49"/>
      <c r="AE334" s="49"/>
      <c r="AF334" s="186"/>
    </row>
    <row r="335" spans="1:32" ht="15.75">
      <c r="A335" s="48" t="s">
        <v>755</v>
      </c>
      <c r="B335" s="72" t="s">
        <v>365</v>
      </c>
      <c r="C335" s="49">
        <v>618645</v>
      </c>
      <c r="D335" s="87">
        <v>618645</v>
      </c>
      <c r="E335" s="49"/>
      <c r="F335" s="49"/>
      <c r="G335" s="49">
        <v>64807</v>
      </c>
      <c r="H335" s="49">
        <v>553838</v>
      </c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87"/>
      <c r="W335" s="49"/>
      <c r="X335" s="49"/>
      <c r="Y335" s="49"/>
      <c r="Z335" s="49"/>
      <c r="AA335" s="49"/>
      <c r="AB335" s="49"/>
      <c r="AC335" s="86"/>
      <c r="AD335" s="49"/>
      <c r="AE335" s="49"/>
      <c r="AF335" s="186"/>
    </row>
    <row r="336" spans="1:32" ht="15.75">
      <c r="A336" s="48" t="s">
        <v>756</v>
      </c>
      <c r="B336" s="72" t="s">
        <v>366</v>
      </c>
      <c r="C336" s="49">
        <v>788320</v>
      </c>
      <c r="D336" s="87">
        <v>788320</v>
      </c>
      <c r="E336" s="49"/>
      <c r="F336" s="49"/>
      <c r="G336" s="49"/>
      <c r="H336" s="49">
        <v>788320</v>
      </c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87"/>
      <c r="W336" s="49"/>
      <c r="X336" s="49"/>
      <c r="Y336" s="49"/>
      <c r="Z336" s="49"/>
      <c r="AA336" s="49"/>
      <c r="AB336" s="49"/>
      <c r="AC336" s="86"/>
      <c r="AD336" s="49"/>
      <c r="AE336" s="49"/>
      <c r="AF336" s="186"/>
    </row>
    <row r="337" spans="1:32" ht="15.75">
      <c r="A337" s="48" t="s">
        <v>757</v>
      </c>
      <c r="B337" s="72" t="s">
        <v>367</v>
      </c>
      <c r="C337" s="49">
        <v>614153</v>
      </c>
      <c r="D337" s="87">
        <v>614153</v>
      </c>
      <c r="E337" s="49"/>
      <c r="F337" s="49"/>
      <c r="G337" s="49">
        <v>64807</v>
      </c>
      <c r="H337" s="49">
        <v>549346</v>
      </c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87"/>
      <c r="W337" s="49"/>
      <c r="X337" s="49"/>
      <c r="Y337" s="49"/>
      <c r="Z337" s="49"/>
      <c r="AA337" s="49"/>
      <c r="AB337" s="49"/>
      <c r="AC337" s="86"/>
      <c r="AD337" s="49"/>
      <c r="AE337" s="49"/>
      <c r="AF337" s="186"/>
    </row>
    <row r="338" spans="1:32" ht="15.75">
      <c r="A338" s="48" t="s">
        <v>758</v>
      </c>
      <c r="B338" s="72" t="s">
        <v>368</v>
      </c>
      <c r="C338" s="49">
        <v>701181</v>
      </c>
      <c r="D338" s="87">
        <v>701181</v>
      </c>
      <c r="E338" s="49"/>
      <c r="F338" s="49"/>
      <c r="G338" s="49"/>
      <c r="H338" s="49">
        <v>701181</v>
      </c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87"/>
      <c r="W338" s="49"/>
      <c r="X338" s="49"/>
      <c r="Y338" s="49"/>
      <c r="Z338" s="49"/>
      <c r="AA338" s="49"/>
      <c r="AB338" s="49"/>
      <c r="AC338" s="86"/>
      <c r="AD338" s="49"/>
      <c r="AE338" s="49"/>
      <c r="AF338" s="186"/>
    </row>
    <row r="339" spans="1:32" ht="15.75">
      <c r="A339" s="48" t="s">
        <v>759</v>
      </c>
      <c r="B339" s="72" t="s">
        <v>369</v>
      </c>
      <c r="C339" s="49">
        <v>708000</v>
      </c>
      <c r="D339" s="87">
        <v>708000</v>
      </c>
      <c r="E339" s="49"/>
      <c r="F339" s="49"/>
      <c r="G339" s="49"/>
      <c r="H339" s="49">
        <v>708000</v>
      </c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87"/>
      <c r="W339" s="49"/>
      <c r="X339" s="49"/>
      <c r="Y339" s="49"/>
      <c r="Z339" s="49"/>
      <c r="AA339" s="49"/>
      <c r="AB339" s="49"/>
      <c r="AC339" s="86"/>
      <c r="AD339" s="49"/>
      <c r="AE339" s="49"/>
      <c r="AF339" s="186"/>
    </row>
    <row r="340" spans="1:32" ht="15.75">
      <c r="A340" s="48" t="s">
        <v>760</v>
      </c>
      <c r="B340" s="72" t="s">
        <v>935</v>
      </c>
      <c r="C340" s="49">
        <v>1730288</v>
      </c>
      <c r="D340" s="87">
        <v>1730288</v>
      </c>
      <c r="E340" s="49">
        <v>1730288</v>
      </c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87"/>
      <c r="W340" s="49"/>
      <c r="X340" s="49"/>
      <c r="Y340" s="49"/>
      <c r="Z340" s="49"/>
      <c r="AA340" s="49"/>
      <c r="AB340" s="49"/>
      <c r="AC340" s="86"/>
      <c r="AD340" s="49"/>
      <c r="AE340" s="49"/>
      <c r="AF340" s="186"/>
    </row>
    <row r="341" spans="1:32" ht="15.75">
      <c r="A341" s="48" t="s">
        <v>761</v>
      </c>
      <c r="B341" s="72" t="s">
        <v>936</v>
      </c>
      <c r="C341" s="49">
        <v>461203</v>
      </c>
      <c r="D341" s="87">
        <v>461203</v>
      </c>
      <c r="E341" s="49"/>
      <c r="F341" s="49">
        <v>440485</v>
      </c>
      <c r="G341" s="49">
        <v>20718</v>
      </c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87"/>
      <c r="W341" s="49"/>
      <c r="X341" s="49"/>
      <c r="Y341" s="49"/>
      <c r="Z341" s="49"/>
      <c r="AA341" s="49"/>
      <c r="AB341" s="49"/>
      <c r="AC341" s="86"/>
      <c r="AD341" s="49"/>
      <c r="AE341" s="49"/>
      <c r="AF341" s="186"/>
    </row>
    <row r="342" spans="1:32" ht="15.75">
      <c r="A342" s="48" t="s">
        <v>762</v>
      </c>
      <c r="B342" s="72" t="s">
        <v>937</v>
      </c>
      <c r="C342" s="49">
        <v>3816236</v>
      </c>
      <c r="D342" s="87">
        <v>3816236</v>
      </c>
      <c r="E342" s="49"/>
      <c r="F342" s="49"/>
      <c r="G342" s="49"/>
      <c r="H342" s="49">
        <v>3816236</v>
      </c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87"/>
      <c r="W342" s="49"/>
      <c r="X342" s="49"/>
      <c r="Y342" s="49"/>
      <c r="Z342" s="49"/>
      <c r="AA342" s="49"/>
      <c r="AB342" s="49"/>
      <c r="AC342" s="86"/>
      <c r="AD342" s="49"/>
      <c r="AE342" s="49"/>
      <c r="AF342" s="186"/>
    </row>
    <row r="343" spans="1:32" ht="15.75">
      <c r="A343" s="48" t="s">
        <v>763</v>
      </c>
      <c r="B343" s="72" t="s">
        <v>370</v>
      </c>
      <c r="C343" s="49">
        <v>4030174</v>
      </c>
      <c r="D343" s="87">
        <v>4030174</v>
      </c>
      <c r="E343" s="49"/>
      <c r="F343" s="49">
        <v>460150</v>
      </c>
      <c r="G343" s="49">
        <v>374802</v>
      </c>
      <c r="H343" s="49">
        <v>3195222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87"/>
      <c r="W343" s="49"/>
      <c r="X343" s="49"/>
      <c r="Y343" s="49"/>
      <c r="Z343" s="49"/>
      <c r="AA343" s="49"/>
      <c r="AB343" s="49"/>
      <c r="AC343" s="86"/>
      <c r="AD343" s="49"/>
      <c r="AE343" s="49"/>
      <c r="AF343" s="186"/>
    </row>
    <row r="344" spans="1:32" ht="15.75">
      <c r="A344" s="48" t="s">
        <v>764</v>
      </c>
      <c r="B344" s="72" t="s">
        <v>938</v>
      </c>
      <c r="C344" s="49">
        <v>3000783</v>
      </c>
      <c r="D344" s="87">
        <v>3000783</v>
      </c>
      <c r="E344" s="49"/>
      <c r="F344" s="49"/>
      <c r="G344" s="49"/>
      <c r="H344" s="49">
        <v>3000783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87"/>
      <c r="W344" s="49"/>
      <c r="X344" s="49"/>
      <c r="Y344" s="49"/>
      <c r="Z344" s="49"/>
      <c r="AA344" s="49"/>
      <c r="AB344" s="49"/>
      <c r="AC344" s="86"/>
      <c r="AD344" s="49"/>
      <c r="AE344" s="49"/>
      <c r="AF344" s="186"/>
    </row>
    <row r="345" spans="1:32" ht="15.75">
      <c r="A345" s="48" t="s">
        <v>765</v>
      </c>
      <c r="B345" s="72" t="s">
        <v>371</v>
      </c>
      <c r="C345" s="49">
        <v>1655247</v>
      </c>
      <c r="D345" s="87"/>
      <c r="E345" s="49"/>
      <c r="F345" s="49"/>
      <c r="G345" s="49"/>
      <c r="H345" s="49"/>
      <c r="I345" s="49"/>
      <c r="J345" s="49"/>
      <c r="K345" s="49"/>
      <c r="L345" s="49"/>
      <c r="M345" s="49">
        <v>940</v>
      </c>
      <c r="N345" s="49">
        <v>1655247</v>
      </c>
      <c r="O345" s="49"/>
      <c r="P345" s="49"/>
      <c r="Q345" s="49"/>
      <c r="R345" s="49"/>
      <c r="S345" s="49"/>
      <c r="T345" s="49"/>
      <c r="U345" s="49"/>
      <c r="V345" s="87"/>
      <c r="W345" s="49"/>
      <c r="X345" s="49"/>
      <c r="Y345" s="49"/>
      <c r="Z345" s="49"/>
      <c r="AA345" s="49"/>
      <c r="AB345" s="49"/>
      <c r="AC345" s="86"/>
      <c r="AD345" s="49"/>
      <c r="AE345" s="49"/>
      <c r="AF345" s="186"/>
    </row>
    <row r="346" spans="1:32" ht="15.75">
      <c r="A346" s="48" t="s">
        <v>766</v>
      </c>
      <c r="B346" s="72" t="s">
        <v>501</v>
      </c>
      <c r="C346" s="49">
        <v>1305520</v>
      </c>
      <c r="D346" s="87"/>
      <c r="E346" s="49"/>
      <c r="F346" s="49"/>
      <c r="G346" s="49"/>
      <c r="H346" s="49"/>
      <c r="I346" s="49"/>
      <c r="J346" s="49"/>
      <c r="K346" s="49"/>
      <c r="L346" s="49"/>
      <c r="M346" s="49">
        <v>1279</v>
      </c>
      <c r="N346" s="49">
        <v>1305520</v>
      </c>
      <c r="O346" s="49"/>
      <c r="P346" s="49"/>
      <c r="Q346" s="49"/>
      <c r="R346" s="49"/>
      <c r="S346" s="49"/>
      <c r="T346" s="49"/>
      <c r="U346" s="49"/>
      <c r="V346" s="87"/>
      <c r="W346" s="49"/>
      <c r="X346" s="49"/>
      <c r="Y346" s="49"/>
      <c r="Z346" s="49"/>
      <c r="AA346" s="49"/>
      <c r="AB346" s="49"/>
      <c r="AC346" s="86"/>
      <c r="AD346" s="49"/>
      <c r="AE346" s="49"/>
      <c r="AF346" s="186"/>
    </row>
    <row r="347" spans="1:32" ht="15.75">
      <c r="A347" s="48" t="s">
        <v>767</v>
      </c>
      <c r="B347" s="72" t="s">
        <v>502</v>
      </c>
      <c r="C347" s="49">
        <v>1245666</v>
      </c>
      <c r="D347" s="87"/>
      <c r="E347" s="49"/>
      <c r="F347" s="49"/>
      <c r="G347" s="49"/>
      <c r="H347" s="49"/>
      <c r="I347" s="49"/>
      <c r="J347" s="49"/>
      <c r="K347" s="49"/>
      <c r="L347" s="49"/>
      <c r="M347" s="49">
        <v>1528.8</v>
      </c>
      <c r="N347" s="49">
        <v>1245666</v>
      </c>
      <c r="O347" s="49"/>
      <c r="P347" s="49"/>
      <c r="Q347" s="49"/>
      <c r="R347" s="49"/>
      <c r="S347" s="49"/>
      <c r="T347" s="49"/>
      <c r="U347" s="49"/>
      <c r="V347" s="87"/>
      <c r="W347" s="49"/>
      <c r="X347" s="49"/>
      <c r="Y347" s="49"/>
      <c r="Z347" s="49"/>
      <c r="AA347" s="49"/>
      <c r="AB347" s="49"/>
      <c r="AC347" s="86"/>
      <c r="AD347" s="49"/>
      <c r="AE347" s="49"/>
      <c r="AF347" s="186"/>
    </row>
    <row r="348" spans="1:32" ht="15.75">
      <c r="A348" s="48" t="s">
        <v>768</v>
      </c>
      <c r="B348" s="72" t="s">
        <v>500</v>
      </c>
      <c r="C348" s="49">
        <v>1975673</v>
      </c>
      <c r="D348" s="87">
        <v>1115723</v>
      </c>
      <c r="E348" s="49">
        <v>1115723</v>
      </c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>
        <v>1460</v>
      </c>
      <c r="R348" s="49">
        <v>859950</v>
      </c>
      <c r="S348" s="49"/>
      <c r="T348" s="49"/>
      <c r="U348" s="49"/>
      <c r="V348" s="87"/>
      <c r="W348" s="49"/>
      <c r="X348" s="49"/>
      <c r="Y348" s="49"/>
      <c r="Z348" s="49"/>
      <c r="AA348" s="49"/>
      <c r="AB348" s="49"/>
      <c r="AC348" s="86"/>
      <c r="AD348" s="49"/>
      <c r="AE348" s="49"/>
      <c r="AF348" s="186"/>
    </row>
    <row r="349" spans="1:32" ht="15.75">
      <c r="A349" s="48" t="s">
        <v>769</v>
      </c>
      <c r="B349" s="72" t="s">
        <v>372</v>
      </c>
      <c r="C349" s="49">
        <v>282028</v>
      </c>
      <c r="D349" s="87">
        <v>282028</v>
      </c>
      <c r="E349" s="49">
        <v>282028</v>
      </c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>
        <v>575</v>
      </c>
      <c r="R349" s="49">
        <v>0</v>
      </c>
      <c r="S349" s="49"/>
      <c r="T349" s="49"/>
      <c r="U349" s="49"/>
      <c r="V349" s="87"/>
      <c r="W349" s="49"/>
      <c r="X349" s="49"/>
      <c r="Y349" s="49"/>
      <c r="Z349" s="49"/>
      <c r="AA349" s="49"/>
      <c r="AB349" s="49"/>
      <c r="AC349" s="86"/>
      <c r="AD349" s="49"/>
      <c r="AE349" s="49"/>
      <c r="AF349" s="186"/>
    </row>
    <row r="350" spans="1:32" ht="15.75">
      <c r="A350" s="48" t="s">
        <v>770</v>
      </c>
      <c r="B350" s="72" t="s">
        <v>373</v>
      </c>
      <c r="C350" s="49">
        <v>282028</v>
      </c>
      <c r="D350" s="87">
        <v>282028</v>
      </c>
      <c r="E350" s="49">
        <v>282028</v>
      </c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>
        <v>588</v>
      </c>
      <c r="R350" s="49">
        <v>0</v>
      </c>
      <c r="S350" s="49"/>
      <c r="T350" s="49"/>
      <c r="U350" s="49"/>
      <c r="V350" s="87"/>
      <c r="W350" s="49"/>
      <c r="X350" s="49"/>
      <c r="Y350" s="49"/>
      <c r="Z350" s="49"/>
      <c r="AA350" s="49"/>
      <c r="AB350" s="49"/>
      <c r="AC350" s="86"/>
      <c r="AD350" s="49"/>
      <c r="AE350" s="49"/>
      <c r="AF350" s="186"/>
    </row>
    <row r="351" spans="1:32" ht="15.75">
      <c r="A351" s="48" t="s">
        <v>771</v>
      </c>
      <c r="B351" s="72" t="s">
        <v>374</v>
      </c>
      <c r="C351" s="49">
        <v>245200</v>
      </c>
      <c r="D351" s="87">
        <v>245200</v>
      </c>
      <c r="E351" s="49"/>
      <c r="F351" s="49">
        <v>0</v>
      </c>
      <c r="G351" s="49">
        <v>245200</v>
      </c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87"/>
      <c r="W351" s="49"/>
      <c r="X351" s="49"/>
      <c r="Y351" s="49"/>
      <c r="Z351" s="49"/>
      <c r="AA351" s="49"/>
      <c r="AB351" s="49"/>
      <c r="AC351" s="86"/>
      <c r="AD351" s="49"/>
      <c r="AE351" s="49"/>
      <c r="AF351" s="186"/>
    </row>
    <row r="352" spans="1:32" ht="15.75">
      <c r="A352" s="48" t="s">
        <v>772</v>
      </c>
      <c r="B352" s="72" t="s">
        <v>375</v>
      </c>
      <c r="C352" s="49">
        <v>1206587</v>
      </c>
      <c r="D352" s="87"/>
      <c r="E352" s="49"/>
      <c r="F352" s="49"/>
      <c r="G352" s="49"/>
      <c r="H352" s="49"/>
      <c r="I352" s="49"/>
      <c r="J352" s="49"/>
      <c r="K352" s="49"/>
      <c r="L352" s="49"/>
      <c r="M352" s="49">
        <v>571</v>
      </c>
      <c r="N352" s="49">
        <v>1206587</v>
      </c>
      <c r="O352" s="49"/>
      <c r="P352" s="49"/>
      <c r="Q352" s="49">
        <v>711</v>
      </c>
      <c r="R352" s="49">
        <v>0</v>
      </c>
      <c r="S352" s="49"/>
      <c r="T352" s="49"/>
      <c r="U352" s="49"/>
      <c r="V352" s="87"/>
      <c r="W352" s="49"/>
      <c r="X352" s="49"/>
      <c r="Y352" s="49"/>
      <c r="Z352" s="49"/>
      <c r="AA352" s="49"/>
      <c r="AB352" s="49"/>
      <c r="AC352" s="86"/>
      <c r="AD352" s="49"/>
      <c r="AE352" s="49"/>
      <c r="AF352" s="186"/>
    </row>
    <row r="353" spans="1:32" ht="15.75">
      <c r="A353" s="48" t="s">
        <v>773</v>
      </c>
      <c r="B353" s="72" t="s">
        <v>939</v>
      </c>
      <c r="C353" s="49">
        <v>530794</v>
      </c>
      <c r="D353" s="87">
        <v>530794</v>
      </c>
      <c r="E353" s="49">
        <v>530794</v>
      </c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87"/>
      <c r="W353" s="49"/>
      <c r="X353" s="49"/>
      <c r="Y353" s="49"/>
      <c r="Z353" s="49"/>
      <c r="AA353" s="49"/>
      <c r="AB353" s="49"/>
      <c r="AC353" s="86"/>
      <c r="AD353" s="49"/>
      <c r="AE353" s="49"/>
      <c r="AF353" s="186"/>
    </row>
    <row r="354" spans="1:32" ht="15.75">
      <c r="A354" s="48" t="s">
        <v>774</v>
      </c>
      <c r="B354" s="72" t="s">
        <v>940</v>
      </c>
      <c r="C354" s="49">
        <v>5428607</v>
      </c>
      <c r="D354" s="87">
        <v>2070429</v>
      </c>
      <c r="E354" s="62">
        <v>1570429</v>
      </c>
      <c r="F354" s="62"/>
      <c r="G354" s="62"/>
      <c r="H354" s="62"/>
      <c r="I354" s="62"/>
      <c r="J354" s="49">
        <v>500000</v>
      </c>
      <c r="K354" s="49"/>
      <c r="L354" s="49"/>
      <c r="M354" s="49"/>
      <c r="N354" s="49"/>
      <c r="O354" s="49"/>
      <c r="P354" s="49"/>
      <c r="Q354" s="49">
        <v>1080</v>
      </c>
      <c r="R354" s="49">
        <v>3358178</v>
      </c>
      <c r="S354" s="49"/>
      <c r="T354" s="49"/>
      <c r="U354" s="49"/>
      <c r="V354" s="87"/>
      <c r="W354" s="49"/>
      <c r="X354" s="49"/>
      <c r="Y354" s="49"/>
      <c r="Z354" s="49"/>
      <c r="AA354" s="49"/>
      <c r="AB354" s="49"/>
      <c r="AC354" s="86"/>
      <c r="AD354" s="49"/>
      <c r="AE354" s="49"/>
      <c r="AF354" s="186"/>
    </row>
    <row r="355" spans="1:32" ht="15.75">
      <c r="A355" s="48" t="s">
        <v>775</v>
      </c>
      <c r="B355" s="72" t="s">
        <v>499</v>
      </c>
      <c r="C355" s="49">
        <v>270401</v>
      </c>
      <c r="D355" s="87">
        <v>270401</v>
      </c>
      <c r="E355" s="49">
        <v>270401</v>
      </c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87"/>
      <c r="W355" s="49"/>
      <c r="X355" s="49"/>
      <c r="Y355" s="49"/>
      <c r="Z355" s="49"/>
      <c r="AA355" s="49"/>
      <c r="AB355" s="49"/>
      <c r="AC355" s="86"/>
      <c r="AD355" s="49"/>
      <c r="AE355" s="49"/>
      <c r="AF355" s="186"/>
    </row>
    <row r="356" spans="1:32" ht="15.75">
      <c r="A356" s="96" t="s">
        <v>776</v>
      </c>
      <c r="B356" s="116" t="s">
        <v>941</v>
      </c>
      <c r="C356" s="49">
        <v>599315</v>
      </c>
      <c r="D356" s="87">
        <v>599315</v>
      </c>
      <c r="E356" s="98">
        <v>599315</v>
      </c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87"/>
      <c r="W356" s="98"/>
      <c r="X356" s="98"/>
      <c r="Y356" s="98"/>
      <c r="Z356" s="98"/>
      <c r="AA356" s="98"/>
      <c r="AB356" s="98"/>
      <c r="AC356" s="86"/>
      <c r="AD356" s="98"/>
      <c r="AE356" s="98"/>
      <c r="AF356" s="186"/>
    </row>
    <row r="357" spans="1:32" ht="15.75">
      <c r="A357" s="632" t="s">
        <v>85</v>
      </c>
      <c r="B357" s="632"/>
      <c r="C357" s="50">
        <v>263775553</v>
      </c>
      <c r="D357" s="50">
        <v>160494449</v>
      </c>
      <c r="E357" s="50">
        <v>43384150</v>
      </c>
      <c r="F357" s="50">
        <v>20146431</v>
      </c>
      <c r="G357" s="50">
        <v>13075835</v>
      </c>
      <c r="H357" s="50">
        <v>79582040</v>
      </c>
      <c r="I357" s="50">
        <v>3805993</v>
      </c>
      <c r="J357" s="50">
        <v>500000</v>
      </c>
      <c r="K357" s="50">
        <v>4</v>
      </c>
      <c r="L357" s="50">
        <v>7985495</v>
      </c>
      <c r="M357" s="50">
        <v>52629.13999999999</v>
      </c>
      <c r="N357" s="50">
        <v>67287344</v>
      </c>
      <c r="O357" s="50">
        <v>70</v>
      </c>
      <c r="P357" s="50">
        <v>336789</v>
      </c>
      <c r="Q357" s="50">
        <v>24791.8</v>
      </c>
      <c r="R357" s="50">
        <v>26376428</v>
      </c>
      <c r="S357" s="50">
        <v>96</v>
      </c>
      <c r="T357" s="50">
        <v>443262</v>
      </c>
      <c r="U357" s="50">
        <v>3</v>
      </c>
      <c r="V357" s="50">
        <v>205574</v>
      </c>
      <c r="W357" s="50">
        <v>0</v>
      </c>
      <c r="X357" s="50">
        <v>0</v>
      </c>
      <c r="Y357" s="50">
        <v>0</v>
      </c>
      <c r="Z357" s="50">
        <v>0</v>
      </c>
      <c r="AA357" s="50">
        <v>0</v>
      </c>
      <c r="AB357" s="50">
        <v>0</v>
      </c>
      <c r="AC357" s="50">
        <v>646212</v>
      </c>
      <c r="AD357" s="50">
        <v>646212</v>
      </c>
      <c r="AE357" s="50"/>
      <c r="AF357" s="186"/>
    </row>
    <row r="358" spans="1:32" s="73" customFormat="1" ht="15.75">
      <c r="A358" s="163" t="s">
        <v>42</v>
      </c>
      <c r="B358" s="172"/>
      <c r="C358" s="170"/>
      <c r="D358" s="170"/>
      <c r="E358" s="170"/>
      <c r="F358" s="170"/>
      <c r="G358" s="170"/>
      <c r="H358" s="170"/>
      <c r="I358" s="170"/>
      <c r="J358" s="170"/>
      <c r="K358" s="172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65"/>
      <c r="AD358" s="170"/>
      <c r="AE358" s="171"/>
      <c r="AF358" s="187"/>
    </row>
    <row r="359" spans="1:32" ht="15.75">
      <c r="A359" s="124" t="s">
        <v>777</v>
      </c>
      <c r="B359" s="92" t="s">
        <v>376</v>
      </c>
      <c r="C359" s="49">
        <v>841169</v>
      </c>
      <c r="D359" s="87">
        <v>779569</v>
      </c>
      <c r="E359" s="87">
        <v>24069</v>
      </c>
      <c r="F359" s="87"/>
      <c r="G359" s="87">
        <v>198000</v>
      </c>
      <c r="H359" s="87">
        <v>275500</v>
      </c>
      <c r="I359" s="87">
        <v>282000</v>
      </c>
      <c r="J359" s="87"/>
      <c r="K359" s="142"/>
      <c r="L359" s="87"/>
      <c r="M359" s="87"/>
      <c r="N359" s="87"/>
      <c r="O359" s="87"/>
      <c r="P359" s="87"/>
      <c r="Q359" s="87"/>
      <c r="R359" s="87"/>
      <c r="S359" s="87">
        <v>39</v>
      </c>
      <c r="T359" s="87">
        <v>61600</v>
      </c>
      <c r="U359" s="87"/>
      <c r="V359" s="87"/>
      <c r="W359" s="87"/>
      <c r="X359" s="87"/>
      <c r="Y359" s="87"/>
      <c r="Z359" s="87"/>
      <c r="AA359" s="87"/>
      <c r="AB359" s="87"/>
      <c r="AC359" s="86"/>
      <c r="AD359" s="87"/>
      <c r="AE359" s="87"/>
      <c r="AF359" s="186"/>
    </row>
    <row r="360" spans="1:32" ht="15.75">
      <c r="A360" s="96" t="s">
        <v>778</v>
      </c>
      <c r="B360" s="105" t="s">
        <v>377</v>
      </c>
      <c r="C360" s="49">
        <v>712655</v>
      </c>
      <c r="D360" s="98">
        <v>480162</v>
      </c>
      <c r="E360" s="98">
        <v>25350</v>
      </c>
      <c r="F360" s="98"/>
      <c r="G360" s="98">
        <v>151932</v>
      </c>
      <c r="H360" s="98">
        <v>232145</v>
      </c>
      <c r="I360" s="98">
        <v>70735</v>
      </c>
      <c r="J360" s="98"/>
      <c r="K360" s="94"/>
      <c r="L360" s="98"/>
      <c r="M360" s="98"/>
      <c r="N360" s="98"/>
      <c r="O360" s="98"/>
      <c r="P360" s="98"/>
      <c r="Q360" s="98">
        <v>230.1</v>
      </c>
      <c r="R360" s="98">
        <v>232493</v>
      </c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9"/>
      <c r="AD360" s="98"/>
      <c r="AE360" s="98"/>
      <c r="AF360" s="186"/>
    </row>
    <row r="361" spans="1:32" s="73" customFormat="1" ht="15.75">
      <c r="A361" s="610" t="s">
        <v>71</v>
      </c>
      <c r="B361" s="610"/>
      <c r="C361" s="50">
        <v>1553824</v>
      </c>
      <c r="D361" s="50">
        <v>1259731</v>
      </c>
      <c r="E361" s="50">
        <v>49419</v>
      </c>
      <c r="F361" s="50"/>
      <c r="G361" s="50">
        <v>349932</v>
      </c>
      <c r="H361" s="50">
        <v>507645</v>
      </c>
      <c r="I361" s="50">
        <v>352735</v>
      </c>
      <c r="J361" s="50"/>
      <c r="K361" s="50"/>
      <c r="L361" s="50"/>
      <c r="M361" s="50"/>
      <c r="N361" s="50"/>
      <c r="O361" s="50"/>
      <c r="P361" s="50"/>
      <c r="Q361" s="50">
        <v>230.1</v>
      </c>
      <c r="R361" s="50">
        <v>232493</v>
      </c>
      <c r="S361" s="50">
        <v>39</v>
      </c>
      <c r="T361" s="50">
        <v>61600</v>
      </c>
      <c r="U361" s="50"/>
      <c r="V361" s="50"/>
      <c r="W361" s="50"/>
      <c r="X361" s="50"/>
      <c r="Y361" s="50"/>
      <c r="Z361" s="50"/>
      <c r="AA361" s="50"/>
      <c r="AB361" s="50"/>
      <c r="AC361" s="93"/>
      <c r="AD361" s="50"/>
      <c r="AE361" s="50"/>
      <c r="AF361" s="187"/>
    </row>
    <row r="362" spans="1:32" s="73" customFormat="1" ht="15.75">
      <c r="A362" s="633" t="s">
        <v>44</v>
      </c>
      <c r="B362" s="634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65"/>
      <c r="AD362" s="170"/>
      <c r="AE362" s="171"/>
      <c r="AF362" s="187"/>
    </row>
    <row r="363" spans="1:32" ht="15.75">
      <c r="A363" s="124" t="s">
        <v>779</v>
      </c>
      <c r="B363" s="143" t="s">
        <v>378</v>
      </c>
      <c r="C363" s="49">
        <v>1403029</v>
      </c>
      <c r="D363" s="87">
        <v>368154</v>
      </c>
      <c r="E363" s="87">
        <v>21627</v>
      </c>
      <c r="F363" s="87">
        <v>58948</v>
      </c>
      <c r="G363" s="87">
        <v>47746</v>
      </c>
      <c r="H363" s="87">
        <v>190216</v>
      </c>
      <c r="I363" s="87">
        <v>49617</v>
      </c>
      <c r="J363" s="87"/>
      <c r="K363" s="87"/>
      <c r="L363" s="87"/>
      <c r="M363" s="87">
        <v>353.3</v>
      </c>
      <c r="N363" s="87">
        <v>618616</v>
      </c>
      <c r="O363" s="87"/>
      <c r="P363" s="87"/>
      <c r="Q363" s="87">
        <v>361.1</v>
      </c>
      <c r="R363" s="87">
        <v>375544</v>
      </c>
      <c r="S363" s="87">
        <v>47.9</v>
      </c>
      <c r="T363" s="87">
        <v>40715</v>
      </c>
      <c r="U363" s="87"/>
      <c r="V363" s="87"/>
      <c r="W363" s="87"/>
      <c r="X363" s="87"/>
      <c r="Y363" s="87"/>
      <c r="Z363" s="87"/>
      <c r="AA363" s="87"/>
      <c r="AB363" s="87"/>
      <c r="AC363" s="86"/>
      <c r="AD363" s="87"/>
      <c r="AE363" s="87"/>
      <c r="AF363" s="186"/>
    </row>
    <row r="364" spans="1:32" ht="15.75">
      <c r="A364" s="48" t="s">
        <v>780</v>
      </c>
      <c r="B364" s="67" t="s">
        <v>379</v>
      </c>
      <c r="C364" s="49">
        <v>622425</v>
      </c>
      <c r="D364" s="49">
        <v>318537</v>
      </c>
      <c r="E364" s="49">
        <v>21627</v>
      </c>
      <c r="F364" s="49">
        <v>58948</v>
      </c>
      <c r="G364" s="49">
        <v>47746</v>
      </c>
      <c r="H364" s="49">
        <v>190216</v>
      </c>
      <c r="I364" s="49"/>
      <c r="J364" s="49"/>
      <c r="K364" s="49"/>
      <c r="L364" s="49"/>
      <c r="M364" s="49"/>
      <c r="N364" s="49"/>
      <c r="O364" s="49"/>
      <c r="P364" s="49"/>
      <c r="Q364" s="49">
        <v>244.43</v>
      </c>
      <c r="R364" s="49">
        <v>261957</v>
      </c>
      <c r="S364" s="49">
        <v>47.9</v>
      </c>
      <c r="T364" s="49">
        <v>41931</v>
      </c>
      <c r="U364" s="49"/>
      <c r="V364" s="49"/>
      <c r="W364" s="49"/>
      <c r="X364" s="49"/>
      <c r="Y364" s="49"/>
      <c r="Z364" s="49"/>
      <c r="AA364" s="49"/>
      <c r="AB364" s="49"/>
      <c r="AC364" s="56"/>
      <c r="AD364" s="49"/>
      <c r="AE364" s="49"/>
      <c r="AF364" s="186"/>
    </row>
    <row r="365" spans="1:32" ht="15.75">
      <c r="A365" s="48" t="s">
        <v>781</v>
      </c>
      <c r="B365" s="59" t="s">
        <v>380</v>
      </c>
      <c r="C365" s="49">
        <v>16511</v>
      </c>
      <c r="D365" s="49">
        <v>0</v>
      </c>
      <c r="E365" s="49">
        <v>0</v>
      </c>
      <c r="F365" s="49">
        <v>0</v>
      </c>
      <c r="G365" s="49">
        <v>0</v>
      </c>
      <c r="H365" s="49">
        <v>0</v>
      </c>
      <c r="I365" s="49">
        <v>0</v>
      </c>
      <c r="J365" s="49"/>
      <c r="K365" s="49"/>
      <c r="L365" s="49"/>
      <c r="M365" s="49"/>
      <c r="N365" s="49"/>
      <c r="O365" s="49"/>
      <c r="P365" s="49"/>
      <c r="Q365" s="49">
        <v>329.8</v>
      </c>
      <c r="R365" s="49">
        <v>0</v>
      </c>
      <c r="S365" s="49">
        <v>42.1</v>
      </c>
      <c r="T365" s="49">
        <v>0</v>
      </c>
      <c r="U365" s="49"/>
      <c r="V365" s="49"/>
      <c r="W365" s="49"/>
      <c r="X365" s="49"/>
      <c r="Y365" s="49"/>
      <c r="Z365" s="49"/>
      <c r="AA365" s="49"/>
      <c r="AB365" s="49"/>
      <c r="AC365" s="56">
        <v>16511</v>
      </c>
      <c r="AD365" s="49">
        <v>16511</v>
      </c>
      <c r="AE365" s="49"/>
      <c r="AF365" s="186"/>
    </row>
    <row r="366" spans="1:32" ht="15.75">
      <c r="A366" s="48" t="s">
        <v>782</v>
      </c>
      <c r="B366" s="59" t="s">
        <v>381</v>
      </c>
      <c r="C366" s="49">
        <v>2206176</v>
      </c>
      <c r="D366" s="49">
        <v>730476</v>
      </c>
      <c r="E366" s="49">
        <v>84855</v>
      </c>
      <c r="F366" s="49">
        <v>66066</v>
      </c>
      <c r="G366" s="49">
        <v>53771</v>
      </c>
      <c r="H366" s="49">
        <v>473074</v>
      </c>
      <c r="I366" s="49">
        <v>52710</v>
      </c>
      <c r="J366" s="49"/>
      <c r="K366" s="49"/>
      <c r="L366" s="49"/>
      <c r="M366" s="49">
        <v>501.3</v>
      </c>
      <c r="N366" s="49">
        <v>801317</v>
      </c>
      <c r="O366" s="49">
        <v>112.3</v>
      </c>
      <c r="P366" s="49">
        <v>57273</v>
      </c>
      <c r="Q366" s="49">
        <v>536</v>
      </c>
      <c r="R366" s="49">
        <v>557440</v>
      </c>
      <c r="S366" s="49">
        <v>70.2</v>
      </c>
      <c r="T366" s="49">
        <v>59670</v>
      </c>
      <c r="U366" s="49"/>
      <c r="V366" s="49"/>
      <c r="W366" s="49"/>
      <c r="X366" s="49"/>
      <c r="Y366" s="49"/>
      <c r="Z366" s="49"/>
      <c r="AA366" s="49"/>
      <c r="AB366" s="49"/>
      <c r="AC366" s="56"/>
      <c r="AD366" s="49"/>
      <c r="AE366" s="49"/>
      <c r="AF366" s="186"/>
    </row>
    <row r="367" spans="1:32" ht="15.75">
      <c r="A367" s="48" t="s">
        <v>783</v>
      </c>
      <c r="B367" s="67" t="s">
        <v>382</v>
      </c>
      <c r="C367" s="49">
        <v>580097</v>
      </c>
      <c r="D367" s="49">
        <v>232344</v>
      </c>
      <c r="E367" s="49">
        <v>21654</v>
      </c>
      <c r="F367" s="49">
        <v>42294</v>
      </c>
      <c r="G367" s="49">
        <v>34181</v>
      </c>
      <c r="H367" s="49">
        <v>134215</v>
      </c>
      <c r="I367" s="49"/>
      <c r="J367" s="49"/>
      <c r="K367" s="49"/>
      <c r="L367" s="49"/>
      <c r="M367" s="49"/>
      <c r="N367" s="49"/>
      <c r="O367" s="49"/>
      <c r="P367" s="49"/>
      <c r="Q367" s="49">
        <v>285.5</v>
      </c>
      <c r="R367" s="49">
        <v>305886</v>
      </c>
      <c r="S367" s="49">
        <v>40.3</v>
      </c>
      <c r="T367" s="49">
        <v>41867</v>
      </c>
      <c r="U367" s="49"/>
      <c r="V367" s="49"/>
      <c r="W367" s="49"/>
      <c r="X367" s="49"/>
      <c r="Y367" s="49"/>
      <c r="Z367" s="49"/>
      <c r="AA367" s="49"/>
      <c r="AB367" s="49"/>
      <c r="AC367" s="56"/>
      <c r="AD367" s="49"/>
      <c r="AE367" s="49"/>
      <c r="AF367" s="186"/>
    </row>
    <row r="368" spans="1:32" ht="15.75">
      <c r="A368" s="48" t="s">
        <v>784</v>
      </c>
      <c r="B368" s="59" t="s">
        <v>973</v>
      </c>
      <c r="C368" s="49">
        <v>1426591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>
        <v>834</v>
      </c>
      <c r="N368" s="49">
        <v>1332750</v>
      </c>
      <c r="O368" s="49"/>
      <c r="P368" s="49"/>
      <c r="Q368" s="49"/>
      <c r="R368" s="49"/>
      <c r="S368" s="49">
        <v>107.36</v>
      </c>
      <c r="T368" s="49">
        <v>93841</v>
      </c>
      <c r="U368" s="49"/>
      <c r="V368" s="49"/>
      <c r="W368" s="49"/>
      <c r="X368" s="49"/>
      <c r="Y368" s="49"/>
      <c r="Z368" s="49"/>
      <c r="AA368" s="49"/>
      <c r="AB368" s="49"/>
      <c r="AC368" s="56"/>
      <c r="AD368" s="49"/>
      <c r="AE368" s="49"/>
      <c r="AF368" s="186"/>
    </row>
    <row r="369" spans="1:32" ht="15.75">
      <c r="A369" s="48" t="s">
        <v>785</v>
      </c>
      <c r="B369" s="59" t="s">
        <v>974</v>
      </c>
      <c r="C369" s="49">
        <v>1198273</v>
      </c>
      <c r="D369" s="49">
        <v>1198273</v>
      </c>
      <c r="E369" s="49"/>
      <c r="F369" s="49">
        <v>220851</v>
      </c>
      <c r="G369" s="49">
        <v>211719</v>
      </c>
      <c r="H369" s="49">
        <v>765703</v>
      </c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56"/>
      <c r="AD369" s="49"/>
      <c r="AE369" s="49"/>
      <c r="AF369" s="186"/>
    </row>
    <row r="370" spans="1:32" ht="15.75">
      <c r="A370" s="48" t="s">
        <v>786</v>
      </c>
      <c r="B370" s="59" t="s">
        <v>383</v>
      </c>
      <c r="C370" s="49">
        <v>915577</v>
      </c>
      <c r="D370" s="49">
        <v>915577</v>
      </c>
      <c r="E370" s="49">
        <v>38723</v>
      </c>
      <c r="F370" s="49"/>
      <c r="G370" s="49">
        <v>111151</v>
      </c>
      <c r="H370" s="49">
        <v>765703</v>
      </c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56"/>
      <c r="AD370" s="49"/>
      <c r="AE370" s="49"/>
      <c r="AF370" s="186"/>
    </row>
    <row r="371" spans="1:32" ht="15.75">
      <c r="A371" s="48" t="s">
        <v>787</v>
      </c>
      <c r="B371" s="59" t="s">
        <v>384</v>
      </c>
      <c r="C371" s="49">
        <v>1013141</v>
      </c>
      <c r="D371" s="49">
        <v>1013141</v>
      </c>
      <c r="E371" s="49">
        <v>38723</v>
      </c>
      <c r="F371" s="49"/>
      <c r="G371" s="49">
        <v>113116</v>
      </c>
      <c r="H371" s="49">
        <v>861302</v>
      </c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56"/>
      <c r="AD371" s="49"/>
      <c r="AE371" s="49"/>
      <c r="AF371" s="186"/>
    </row>
    <row r="372" spans="1:32" ht="15.75">
      <c r="A372" s="48" t="s">
        <v>788</v>
      </c>
      <c r="B372" s="59" t="s">
        <v>385</v>
      </c>
      <c r="C372" s="49">
        <v>252707</v>
      </c>
      <c r="D372" s="49">
        <v>252707</v>
      </c>
      <c r="E372" s="49">
        <v>51868</v>
      </c>
      <c r="F372" s="49"/>
      <c r="G372" s="49">
        <v>200839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56"/>
      <c r="AD372" s="49"/>
      <c r="AE372" s="49"/>
      <c r="AF372" s="186"/>
    </row>
    <row r="373" spans="1:32" ht="15.75">
      <c r="A373" s="96" t="s">
        <v>789</v>
      </c>
      <c r="B373" s="111" t="s">
        <v>386</v>
      </c>
      <c r="C373" s="49">
        <v>575973</v>
      </c>
      <c r="D373" s="98">
        <v>123469</v>
      </c>
      <c r="E373" s="98"/>
      <c r="F373" s="98"/>
      <c r="G373" s="98">
        <v>12690</v>
      </c>
      <c r="H373" s="98">
        <v>110779</v>
      </c>
      <c r="I373" s="98"/>
      <c r="J373" s="98"/>
      <c r="K373" s="98"/>
      <c r="L373" s="98"/>
      <c r="M373" s="98">
        <v>256</v>
      </c>
      <c r="N373" s="98">
        <v>409202</v>
      </c>
      <c r="O373" s="98"/>
      <c r="P373" s="98"/>
      <c r="Q373" s="98"/>
      <c r="R373" s="98"/>
      <c r="S373" s="98">
        <v>49.68</v>
      </c>
      <c r="T373" s="98">
        <v>43302</v>
      </c>
      <c r="U373" s="98"/>
      <c r="V373" s="98"/>
      <c r="W373" s="98"/>
      <c r="X373" s="98"/>
      <c r="Y373" s="98"/>
      <c r="Z373" s="98"/>
      <c r="AA373" s="98"/>
      <c r="AB373" s="98"/>
      <c r="AC373" s="99"/>
      <c r="AD373" s="98"/>
      <c r="AE373" s="98"/>
      <c r="AF373" s="186"/>
    </row>
    <row r="374" spans="1:32" s="73" customFormat="1" ht="15.75">
      <c r="A374" s="632" t="s">
        <v>86</v>
      </c>
      <c r="B374" s="632"/>
      <c r="C374" s="50">
        <v>10210500</v>
      </c>
      <c r="D374" s="50">
        <v>5152678</v>
      </c>
      <c r="E374" s="50">
        <v>279077</v>
      </c>
      <c r="F374" s="50">
        <v>447107</v>
      </c>
      <c r="G374" s="50">
        <v>832959</v>
      </c>
      <c r="H374" s="50">
        <v>3491208</v>
      </c>
      <c r="I374" s="50">
        <v>102327</v>
      </c>
      <c r="J374" s="50">
        <v>0</v>
      </c>
      <c r="K374" s="50">
        <v>0</v>
      </c>
      <c r="L374" s="50">
        <v>0</v>
      </c>
      <c r="M374" s="50">
        <v>1944.6</v>
      </c>
      <c r="N374" s="50">
        <v>3161885</v>
      </c>
      <c r="O374" s="50">
        <v>112.3</v>
      </c>
      <c r="P374" s="50">
        <v>57273</v>
      </c>
      <c r="Q374" s="50">
        <v>1756.83</v>
      </c>
      <c r="R374" s="50">
        <v>1500827</v>
      </c>
      <c r="S374" s="50">
        <v>405.44000000000005</v>
      </c>
      <c r="T374" s="50">
        <v>321326</v>
      </c>
      <c r="U374" s="50"/>
      <c r="V374" s="50"/>
      <c r="W374" s="50"/>
      <c r="X374" s="50"/>
      <c r="Y374" s="50"/>
      <c r="Z374" s="50"/>
      <c r="AA374" s="50"/>
      <c r="AB374" s="50"/>
      <c r="AC374" s="50">
        <v>16511</v>
      </c>
      <c r="AD374" s="50">
        <v>16511</v>
      </c>
      <c r="AE374" s="50"/>
      <c r="AF374" s="187"/>
    </row>
    <row r="375" spans="1:32" s="73" customFormat="1" ht="15.75">
      <c r="A375" s="176" t="s">
        <v>45</v>
      </c>
      <c r="B375" s="177"/>
      <c r="C375" s="170"/>
      <c r="D375" s="170"/>
      <c r="E375" s="170"/>
      <c r="F375" s="170"/>
      <c r="G375" s="170"/>
      <c r="H375" s="170"/>
      <c r="I375" s="170"/>
      <c r="J375" s="170"/>
      <c r="K375" s="178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65"/>
      <c r="AD375" s="170"/>
      <c r="AE375" s="171"/>
      <c r="AF375" s="187"/>
    </row>
    <row r="376" spans="1:32" ht="15.75">
      <c r="A376" s="144" t="s">
        <v>790</v>
      </c>
      <c r="B376" s="145" t="s">
        <v>387</v>
      </c>
      <c r="C376" s="49">
        <v>1075564</v>
      </c>
      <c r="D376" s="146">
        <v>157530</v>
      </c>
      <c r="E376" s="146">
        <v>15120</v>
      </c>
      <c r="F376" s="146"/>
      <c r="G376" s="146">
        <v>142410</v>
      </c>
      <c r="H376" s="146"/>
      <c r="I376" s="146"/>
      <c r="J376" s="146"/>
      <c r="K376" s="146"/>
      <c r="L376" s="146"/>
      <c r="M376" s="146">
        <v>356</v>
      </c>
      <c r="N376" s="146">
        <v>560021</v>
      </c>
      <c r="O376" s="146"/>
      <c r="P376" s="146"/>
      <c r="Q376" s="146">
        <v>274</v>
      </c>
      <c r="R376" s="146">
        <v>291959</v>
      </c>
      <c r="S376" s="146">
        <v>67.5</v>
      </c>
      <c r="T376" s="146">
        <v>66054</v>
      </c>
      <c r="U376" s="146"/>
      <c r="V376" s="147"/>
      <c r="W376" s="146"/>
      <c r="X376" s="146"/>
      <c r="Y376" s="146"/>
      <c r="Z376" s="146"/>
      <c r="AA376" s="146"/>
      <c r="AB376" s="146"/>
      <c r="AC376" s="148"/>
      <c r="AD376" s="146"/>
      <c r="AE376" s="146"/>
      <c r="AF376" s="186"/>
    </row>
    <row r="377" spans="1:32" s="73" customFormat="1" ht="15.75">
      <c r="A377" s="632" t="s">
        <v>87</v>
      </c>
      <c r="B377" s="632"/>
      <c r="C377" s="50">
        <v>1075564</v>
      </c>
      <c r="D377" s="50">
        <v>157530</v>
      </c>
      <c r="E377" s="50">
        <v>15120</v>
      </c>
      <c r="F377" s="50"/>
      <c r="G377" s="50">
        <v>142410</v>
      </c>
      <c r="H377" s="50"/>
      <c r="I377" s="50"/>
      <c r="J377" s="50"/>
      <c r="K377" s="50"/>
      <c r="L377" s="50"/>
      <c r="M377" s="50">
        <v>356</v>
      </c>
      <c r="N377" s="50">
        <v>560021</v>
      </c>
      <c r="O377" s="50"/>
      <c r="P377" s="50"/>
      <c r="Q377" s="50">
        <v>274</v>
      </c>
      <c r="R377" s="50">
        <v>291959</v>
      </c>
      <c r="S377" s="50">
        <v>67.5</v>
      </c>
      <c r="T377" s="50">
        <v>66054</v>
      </c>
      <c r="U377" s="50"/>
      <c r="V377" s="50"/>
      <c r="W377" s="50"/>
      <c r="X377" s="50"/>
      <c r="Y377" s="50"/>
      <c r="Z377" s="50"/>
      <c r="AA377" s="50"/>
      <c r="AB377" s="50"/>
      <c r="AC377" s="93"/>
      <c r="AD377" s="50"/>
      <c r="AE377" s="50"/>
      <c r="AF377" s="187"/>
    </row>
    <row r="378" spans="1:32" s="73" customFormat="1" ht="15.75">
      <c r="A378" s="633" t="s">
        <v>46</v>
      </c>
      <c r="B378" s="634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65"/>
      <c r="AD378" s="170"/>
      <c r="AE378" s="171"/>
      <c r="AF378" s="187"/>
    </row>
    <row r="379" spans="1:32" ht="15.75">
      <c r="A379" s="144" t="s">
        <v>791</v>
      </c>
      <c r="B379" s="145" t="s">
        <v>388</v>
      </c>
      <c r="C379" s="49">
        <v>625009</v>
      </c>
      <c r="D379" s="146"/>
      <c r="E379" s="146"/>
      <c r="F379" s="146"/>
      <c r="G379" s="146"/>
      <c r="H379" s="146"/>
      <c r="I379" s="146"/>
      <c r="J379" s="146"/>
      <c r="K379" s="146"/>
      <c r="L379" s="146"/>
      <c r="M379" s="146">
        <v>508</v>
      </c>
      <c r="N379" s="146">
        <v>625009</v>
      </c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8"/>
      <c r="AD379" s="146"/>
      <c r="AE379" s="146"/>
      <c r="AF379" s="186"/>
    </row>
    <row r="380" spans="1:32" s="73" customFormat="1" ht="15.75">
      <c r="A380" s="632" t="s">
        <v>88</v>
      </c>
      <c r="B380" s="632"/>
      <c r="C380" s="50">
        <v>625009</v>
      </c>
      <c r="D380" s="50"/>
      <c r="E380" s="50"/>
      <c r="F380" s="50"/>
      <c r="G380" s="50"/>
      <c r="H380" s="50"/>
      <c r="I380" s="50"/>
      <c r="J380" s="50"/>
      <c r="K380" s="50"/>
      <c r="L380" s="50"/>
      <c r="M380" s="50">
        <v>508</v>
      </c>
      <c r="N380" s="50">
        <v>625009</v>
      </c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93"/>
      <c r="AD380" s="50"/>
      <c r="AE380" s="50"/>
      <c r="AF380" s="187"/>
    </row>
    <row r="381" spans="1:32" s="73" customFormat="1" ht="15.75">
      <c r="A381" s="633" t="s">
        <v>47</v>
      </c>
      <c r="B381" s="634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65"/>
      <c r="AD381" s="170"/>
      <c r="AE381" s="171"/>
      <c r="AF381" s="187"/>
    </row>
    <row r="382" spans="1:32" ht="15.75">
      <c r="A382" s="124" t="s">
        <v>792</v>
      </c>
      <c r="B382" s="149" t="s">
        <v>389</v>
      </c>
      <c r="C382" s="49">
        <v>573750</v>
      </c>
      <c r="D382" s="87"/>
      <c r="E382" s="87"/>
      <c r="F382" s="87"/>
      <c r="G382" s="87"/>
      <c r="H382" s="87"/>
      <c r="I382" s="87"/>
      <c r="J382" s="87"/>
      <c r="K382" s="87"/>
      <c r="L382" s="87"/>
      <c r="M382" s="87">
        <v>650</v>
      </c>
      <c r="N382" s="87">
        <v>501510</v>
      </c>
      <c r="O382" s="87"/>
      <c r="P382" s="87"/>
      <c r="Q382" s="87">
        <v>950</v>
      </c>
      <c r="R382" s="87">
        <v>72240</v>
      </c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6"/>
      <c r="AD382" s="87"/>
      <c r="AE382" s="87"/>
      <c r="AF382" s="186"/>
    </row>
    <row r="383" spans="1:32" ht="15.75">
      <c r="A383" s="96" t="s">
        <v>793</v>
      </c>
      <c r="B383" s="117" t="s">
        <v>472</v>
      </c>
      <c r="C383" s="49">
        <v>1998253</v>
      </c>
      <c r="D383" s="98">
        <v>0</v>
      </c>
      <c r="E383" s="98">
        <v>0</v>
      </c>
      <c r="F383" s="74"/>
      <c r="G383" s="98">
        <v>0</v>
      </c>
      <c r="H383" s="98">
        <v>0</v>
      </c>
      <c r="I383" s="98">
        <v>0</v>
      </c>
      <c r="J383" s="98"/>
      <c r="K383" s="98"/>
      <c r="L383" s="98"/>
      <c r="M383" s="98">
        <v>650</v>
      </c>
      <c r="N383" s="98">
        <v>1041857</v>
      </c>
      <c r="O383" s="98"/>
      <c r="P383" s="98"/>
      <c r="Q383" s="98">
        <v>950</v>
      </c>
      <c r="R383" s="98">
        <v>853647</v>
      </c>
      <c r="S383" s="98">
        <v>63</v>
      </c>
      <c r="T383" s="98">
        <v>102749</v>
      </c>
      <c r="U383" s="98"/>
      <c r="V383" s="98"/>
      <c r="W383" s="98"/>
      <c r="X383" s="98"/>
      <c r="Y383" s="98"/>
      <c r="Z383" s="98"/>
      <c r="AA383" s="98"/>
      <c r="AB383" s="98"/>
      <c r="AC383" s="99"/>
      <c r="AD383" s="98"/>
      <c r="AE383" s="98"/>
      <c r="AF383" s="186"/>
    </row>
    <row r="384" spans="1:32" s="73" customFormat="1" ht="15.75">
      <c r="A384" s="632" t="s">
        <v>89</v>
      </c>
      <c r="B384" s="632"/>
      <c r="C384" s="50">
        <v>2572003</v>
      </c>
      <c r="D384" s="50">
        <v>0</v>
      </c>
      <c r="E384" s="50">
        <v>0</v>
      </c>
      <c r="F384" s="50"/>
      <c r="G384" s="50">
        <v>0</v>
      </c>
      <c r="H384" s="50">
        <v>0</v>
      </c>
      <c r="I384" s="50">
        <v>0</v>
      </c>
      <c r="J384" s="50"/>
      <c r="K384" s="50"/>
      <c r="L384" s="50"/>
      <c r="M384" s="50">
        <v>1300</v>
      </c>
      <c r="N384" s="50">
        <v>1543367</v>
      </c>
      <c r="O384" s="50"/>
      <c r="P384" s="50"/>
      <c r="Q384" s="50">
        <v>1900</v>
      </c>
      <c r="R384" s="50">
        <v>925887</v>
      </c>
      <c r="S384" s="50">
        <v>63</v>
      </c>
      <c r="T384" s="50">
        <v>102749</v>
      </c>
      <c r="U384" s="50"/>
      <c r="V384" s="50"/>
      <c r="W384" s="50"/>
      <c r="X384" s="50"/>
      <c r="Y384" s="50"/>
      <c r="Z384" s="50"/>
      <c r="AA384" s="50"/>
      <c r="AB384" s="50"/>
      <c r="AC384" s="93"/>
      <c r="AD384" s="50"/>
      <c r="AE384" s="50"/>
      <c r="AF384" s="187"/>
    </row>
    <row r="385" spans="1:32" s="73" customFormat="1" ht="15.75">
      <c r="A385" s="633" t="s">
        <v>48</v>
      </c>
      <c r="B385" s="634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65"/>
      <c r="AD385" s="170"/>
      <c r="AE385" s="171"/>
      <c r="AF385" s="187"/>
    </row>
    <row r="386" spans="1:32" ht="15.75">
      <c r="A386" s="124" t="s">
        <v>794</v>
      </c>
      <c r="B386" s="134" t="s">
        <v>390</v>
      </c>
      <c r="C386" s="49">
        <v>1600836</v>
      </c>
      <c r="D386" s="87"/>
      <c r="E386" s="87"/>
      <c r="F386" s="87"/>
      <c r="G386" s="87"/>
      <c r="H386" s="87"/>
      <c r="I386" s="150"/>
      <c r="J386" s="87"/>
      <c r="K386" s="87"/>
      <c r="L386" s="87"/>
      <c r="M386" s="87">
        <v>534</v>
      </c>
      <c r="N386" s="87">
        <v>827700</v>
      </c>
      <c r="O386" s="87"/>
      <c r="P386" s="87"/>
      <c r="Q386" s="87">
        <v>743.4</v>
      </c>
      <c r="R386" s="87">
        <v>773136</v>
      </c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6"/>
      <c r="AD386" s="87"/>
      <c r="AE386" s="87"/>
      <c r="AF386" s="186"/>
    </row>
    <row r="387" spans="1:32" ht="15.75">
      <c r="A387" s="48" t="s">
        <v>795</v>
      </c>
      <c r="B387" s="61" t="s">
        <v>391</v>
      </c>
      <c r="C387" s="49">
        <v>1393726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>
        <v>634</v>
      </c>
      <c r="N387" s="49">
        <v>587212</v>
      </c>
      <c r="O387" s="49"/>
      <c r="P387" s="49"/>
      <c r="Q387" s="49">
        <v>717.6</v>
      </c>
      <c r="R387" s="49">
        <v>806514</v>
      </c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56"/>
      <c r="AD387" s="49"/>
      <c r="AE387" s="49"/>
      <c r="AF387" s="186"/>
    </row>
    <row r="388" spans="1:32" ht="15.75">
      <c r="A388" s="48" t="s">
        <v>796</v>
      </c>
      <c r="B388" s="61" t="s">
        <v>392</v>
      </c>
      <c r="C388" s="49">
        <v>1796906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>
        <v>634</v>
      </c>
      <c r="N388" s="49">
        <v>982700</v>
      </c>
      <c r="O388" s="49"/>
      <c r="P388" s="49"/>
      <c r="Q388" s="49">
        <v>713.2</v>
      </c>
      <c r="R388" s="49">
        <v>814206</v>
      </c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56"/>
      <c r="AD388" s="49"/>
      <c r="AE388" s="49"/>
      <c r="AF388" s="186"/>
    </row>
    <row r="389" spans="1:32" ht="15.75">
      <c r="A389" s="48" t="s">
        <v>797</v>
      </c>
      <c r="B389" s="61" t="s">
        <v>393</v>
      </c>
      <c r="C389" s="49">
        <v>593650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>
        <v>383</v>
      </c>
      <c r="N389" s="49">
        <v>593650</v>
      </c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56"/>
      <c r="AD389" s="49"/>
      <c r="AE389" s="49"/>
      <c r="AF389" s="186"/>
    </row>
    <row r="390" spans="1:32" ht="15.75">
      <c r="A390" s="48" t="s">
        <v>798</v>
      </c>
      <c r="B390" s="61" t="s">
        <v>394</v>
      </c>
      <c r="C390" s="49">
        <v>215402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>
        <v>109.1</v>
      </c>
      <c r="P390" s="49">
        <v>215402</v>
      </c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56"/>
      <c r="AD390" s="49"/>
      <c r="AE390" s="49"/>
      <c r="AF390" s="186"/>
    </row>
    <row r="391" spans="1:32" ht="15.75">
      <c r="A391" s="48" t="s">
        <v>799</v>
      </c>
      <c r="B391" s="61" t="s">
        <v>395</v>
      </c>
      <c r="C391" s="49">
        <v>1085775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>
        <v>775.3</v>
      </c>
      <c r="N391" s="49">
        <v>585280</v>
      </c>
      <c r="O391" s="49"/>
      <c r="P391" s="49"/>
      <c r="Q391" s="49">
        <v>907.1</v>
      </c>
      <c r="R391" s="49">
        <v>500495</v>
      </c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56"/>
      <c r="AD391" s="49"/>
      <c r="AE391" s="49"/>
      <c r="AF391" s="186"/>
    </row>
    <row r="392" spans="1:32" ht="15.75">
      <c r="A392" s="48" t="s">
        <v>800</v>
      </c>
      <c r="B392" s="61" t="s">
        <v>396</v>
      </c>
      <c r="C392" s="49">
        <v>515065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>
        <v>757.33</v>
      </c>
      <c r="R392" s="49">
        <v>515065</v>
      </c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56"/>
      <c r="AD392" s="49"/>
      <c r="AE392" s="49"/>
      <c r="AF392" s="186"/>
    </row>
    <row r="393" spans="1:32" ht="15.75">
      <c r="A393" s="48" t="s">
        <v>801</v>
      </c>
      <c r="B393" s="61" t="s">
        <v>397</v>
      </c>
      <c r="C393" s="49">
        <v>566433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>
        <v>684.6</v>
      </c>
      <c r="N393" s="49">
        <v>566433</v>
      </c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56"/>
      <c r="AD393" s="49"/>
      <c r="AE393" s="49"/>
      <c r="AF393" s="186"/>
    </row>
    <row r="394" spans="1:32" ht="15.75">
      <c r="A394" s="48" t="s">
        <v>802</v>
      </c>
      <c r="B394" s="61" t="s">
        <v>398</v>
      </c>
      <c r="C394" s="49">
        <v>591408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>
        <v>715</v>
      </c>
      <c r="N394" s="49">
        <v>591408</v>
      </c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56"/>
      <c r="AD394" s="49"/>
      <c r="AE394" s="49"/>
      <c r="AF394" s="186"/>
    </row>
    <row r="395" spans="1:32" ht="15.75">
      <c r="A395" s="118"/>
      <c r="B395" s="110" t="s">
        <v>990</v>
      </c>
      <c r="C395" s="49">
        <v>357266</v>
      </c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>
        <v>464.8</v>
      </c>
      <c r="R395" s="119">
        <v>357266</v>
      </c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9"/>
      <c r="AD395" s="98"/>
      <c r="AE395" s="98"/>
      <c r="AF395" s="186"/>
    </row>
    <row r="396" spans="1:32" s="73" customFormat="1" ht="15.75">
      <c r="A396" s="632" t="s">
        <v>90</v>
      </c>
      <c r="B396" s="632"/>
      <c r="C396" s="50">
        <v>8716467</v>
      </c>
      <c r="D396" s="50"/>
      <c r="E396" s="50"/>
      <c r="F396" s="50"/>
      <c r="G396" s="50"/>
      <c r="H396" s="50"/>
      <c r="I396" s="50"/>
      <c r="J396" s="50"/>
      <c r="K396" s="50"/>
      <c r="L396" s="50"/>
      <c r="M396" s="50">
        <v>4359.9</v>
      </c>
      <c r="N396" s="50">
        <v>4734383</v>
      </c>
      <c r="O396" s="50">
        <v>109.1</v>
      </c>
      <c r="P396" s="50">
        <v>215402</v>
      </c>
      <c r="Q396" s="50">
        <v>4303.429999999999</v>
      </c>
      <c r="R396" s="50">
        <v>3766682</v>
      </c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93"/>
      <c r="AD396" s="50"/>
      <c r="AE396" s="50"/>
      <c r="AF396" s="187"/>
    </row>
    <row r="397" spans="1:32" s="73" customFormat="1" ht="15.75">
      <c r="A397" s="633" t="s">
        <v>49</v>
      </c>
      <c r="B397" s="634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65"/>
      <c r="AD397" s="170"/>
      <c r="AE397" s="171"/>
      <c r="AF397" s="187"/>
    </row>
    <row r="398" spans="1:32" ht="15.75">
      <c r="A398" s="124" t="s">
        <v>803</v>
      </c>
      <c r="B398" s="137" t="s">
        <v>399</v>
      </c>
      <c r="C398" s="49">
        <v>704119</v>
      </c>
      <c r="D398" s="87"/>
      <c r="E398" s="87"/>
      <c r="F398" s="87"/>
      <c r="G398" s="87"/>
      <c r="H398" s="87"/>
      <c r="I398" s="87"/>
      <c r="J398" s="87"/>
      <c r="K398" s="87"/>
      <c r="L398" s="87"/>
      <c r="M398" s="87">
        <v>418.5</v>
      </c>
      <c r="N398" s="87">
        <v>704119</v>
      </c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6"/>
      <c r="AD398" s="87"/>
      <c r="AE398" s="87"/>
      <c r="AF398" s="186"/>
    </row>
    <row r="399" spans="1:32" ht="15.75">
      <c r="A399" s="96" t="s">
        <v>804</v>
      </c>
      <c r="B399" s="111" t="s">
        <v>400</v>
      </c>
      <c r="C399" s="49">
        <v>704119</v>
      </c>
      <c r="D399" s="98"/>
      <c r="E399" s="98"/>
      <c r="F399" s="98"/>
      <c r="G399" s="98"/>
      <c r="H399" s="98"/>
      <c r="I399" s="98"/>
      <c r="J399" s="98"/>
      <c r="K399" s="98"/>
      <c r="L399" s="98"/>
      <c r="M399" s="98">
        <v>418.5</v>
      </c>
      <c r="N399" s="98">
        <v>704119</v>
      </c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9"/>
      <c r="AD399" s="98"/>
      <c r="AE399" s="98"/>
      <c r="AF399" s="186"/>
    </row>
    <row r="400" spans="1:32" s="73" customFormat="1" ht="15.75">
      <c r="A400" s="632" t="s">
        <v>91</v>
      </c>
      <c r="B400" s="632"/>
      <c r="C400" s="50">
        <v>1408238</v>
      </c>
      <c r="D400" s="50"/>
      <c r="E400" s="50"/>
      <c r="F400" s="50"/>
      <c r="G400" s="50"/>
      <c r="H400" s="50"/>
      <c r="I400" s="50"/>
      <c r="J400" s="50"/>
      <c r="K400" s="50"/>
      <c r="L400" s="50"/>
      <c r="M400" s="50">
        <v>837</v>
      </c>
      <c r="N400" s="50">
        <v>1408238</v>
      </c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93"/>
      <c r="AD400" s="50"/>
      <c r="AE400" s="50"/>
      <c r="AF400" s="187"/>
    </row>
    <row r="401" spans="1:32" s="73" customFormat="1" ht="15.75">
      <c r="A401" s="633" t="s">
        <v>50</v>
      </c>
      <c r="B401" s="634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65"/>
      <c r="AD401" s="170"/>
      <c r="AE401" s="171"/>
      <c r="AF401" s="187"/>
    </row>
    <row r="402" spans="1:32" ht="15.75">
      <c r="A402" s="144" t="s">
        <v>805</v>
      </c>
      <c r="B402" s="151" t="s">
        <v>401</v>
      </c>
      <c r="C402" s="49">
        <v>871754</v>
      </c>
      <c r="D402" s="146">
        <v>161259</v>
      </c>
      <c r="E402" s="146"/>
      <c r="F402" s="146"/>
      <c r="G402" s="146"/>
      <c r="H402" s="146">
        <v>80630</v>
      </c>
      <c r="I402" s="146">
        <v>80629</v>
      </c>
      <c r="J402" s="146"/>
      <c r="K402" s="146"/>
      <c r="L402" s="146"/>
      <c r="M402" s="146"/>
      <c r="N402" s="146"/>
      <c r="O402" s="146"/>
      <c r="P402" s="146"/>
      <c r="Q402" s="146">
        <v>653.8</v>
      </c>
      <c r="R402" s="146">
        <v>690393</v>
      </c>
      <c r="S402" s="146">
        <v>160</v>
      </c>
      <c r="T402" s="146">
        <v>20102</v>
      </c>
      <c r="U402" s="146"/>
      <c r="V402" s="146"/>
      <c r="W402" s="146"/>
      <c r="X402" s="146"/>
      <c r="Y402" s="146"/>
      <c r="Z402" s="146"/>
      <c r="AA402" s="146"/>
      <c r="AB402" s="146"/>
      <c r="AC402" s="148"/>
      <c r="AD402" s="146"/>
      <c r="AE402" s="146"/>
      <c r="AF402" s="186"/>
    </row>
    <row r="403" spans="1:32" s="73" customFormat="1" ht="15.75">
      <c r="A403" s="632" t="s">
        <v>92</v>
      </c>
      <c r="B403" s="632"/>
      <c r="C403" s="50">
        <v>871754</v>
      </c>
      <c r="D403" s="50">
        <v>161259</v>
      </c>
      <c r="E403" s="50"/>
      <c r="F403" s="50"/>
      <c r="G403" s="50"/>
      <c r="H403" s="50">
        <v>80630</v>
      </c>
      <c r="I403" s="50">
        <v>80629</v>
      </c>
      <c r="J403" s="50"/>
      <c r="K403" s="50"/>
      <c r="L403" s="50"/>
      <c r="M403" s="50"/>
      <c r="N403" s="50"/>
      <c r="O403" s="50"/>
      <c r="P403" s="50"/>
      <c r="Q403" s="50">
        <v>653.8</v>
      </c>
      <c r="R403" s="50">
        <v>690393</v>
      </c>
      <c r="S403" s="50">
        <v>160</v>
      </c>
      <c r="T403" s="50">
        <v>20102</v>
      </c>
      <c r="U403" s="50"/>
      <c r="V403" s="50"/>
      <c r="W403" s="50"/>
      <c r="X403" s="50"/>
      <c r="Y403" s="50"/>
      <c r="Z403" s="50"/>
      <c r="AA403" s="50"/>
      <c r="AB403" s="50"/>
      <c r="AC403" s="93"/>
      <c r="AD403" s="50"/>
      <c r="AE403" s="50"/>
      <c r="AF403" s="187"/>
    </row>
    <row r="404" spans="1:32" s="73" customFormat="1" ht="15.75">
      <c r="A404" s="633" t="s">
        <v>51</v>
      </c>
      <c r="B404" s="634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65"/>
      <c r="AD404" s="170"/>
      <c r="AE404" s="171"/>
      <c r="AF404" s="187"/>
    </row>
    <row r="405" spans="1:32" ht="15.75">
      <c r="A405" s="124" t="s">
        <v>806</v>
      </c>
      <c r="B405" s="137" t="s">
        <v>402</v>
      </c>
      <c r="C405" s="49">
        <v>706713</v>
      </c>
      <c r="D405" s="87">
        <v>623895</v>
      </c>
      <c r="E405" s="87">
        <v>86090</v>
      </c>
      <c r="F405" s="87"/>
      <c r="G405" s="87">
        <v>152056</v>
      </c>
      <c r="H405" s="87">
        <v>385749</v>
      </c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>
        <v>72</v>
      </c>
      <c r="T405" s="87">
        <v>82818</v>
      </c>
      <c r="U405" s="87"/>
      <c r="V405" s="87"/>
      <c r="W405" s="87"/>
      <c r="X405" s="87"/>
      <c r="Y405" s="87"/>
      <c r="Z405" s="87"/>
      <c r="AA405" s="87"/>
      <c r="AB405" s="87"/>
      <c r="AC405" s="86"/>
      <c r="AD405" s="87"/>
      <c r="AE405" s="87"/>
      <c r="AF405" s="186"/>
    </row>
    <row r="406" spans="1:32" ht="15.75">
      <c r="A406" s="48" t="s">
        <v>807</v>
      </c>
      <c r="B406" s="59" t="s">
        <v>403</v>
      </c>
      <c r="C406" s="49">
        <v>1031399</v>
      </c>
      <c r="D406" s="49">
        <v>435702</v>
      </c>
      <c r="E406" s="49"/>
      <c r="F406" s="49"/>
      <c r="G406" s="49"/>
      <c r="H406" s="49">
        <v>364560</v>
      </c>
      <c r="I406" s="49">
        <v>71142</v>
      </c>
      <c r="J406" s="49"/>
      <c r="K406" s="49"/>
      <c r="L406" s="49"/>
      <c r="M406" s="49">
        <v>346</v>
      </c>
      <c r="N406" s="49">
        <v>536300</v>
      </c>
      <c r="O406" s="49"/>
      <c r="P406" s="49"/>
      <c r="Q406" s="49"/>
      <c r="R406" s="49"/>
      <c r="S406" s="49">
        <v>68</v>
      </c>
      <c r="T406" s="49">
        <v>59397</v>
      </c>
      <c r="U406" s="49"/>
      <c r="V406" s="49"/>
      <c r="W406" s="49"/>
      <c r="X406" s="49"/>
      <c r="Y406" s="49"/>
      <c r="Z406" s="49"/>
      <c r="AA406" s="49"/>
      <c r="AB406" s="49"/>
      <c r="AC406" s="56"/>
      <c r="AD406" s="49"/>
      <c r="AE406" s="49"/>
      <c r="AF406" s="186"/>
    </row>
    <row r="407" spans="1:32" ht="15.75">
      <c r="A407" s="48" t="s">
        <v>808</v>
      </c>
      <c r="B407" s="59" t="s">
        <v>404</v>
      </c>
      <c r="C407" s="49">
        <v>3956283</v>
      </c>
      <c r="D407" s="49">
        <v>3221759</v>
      </c>
      <c r="E407" s="49">
        <v>75530</v>
      </c>
      <c r="F407" s="49"/>
      <c r="G407" s="49">
        <v>80631</v>
      </c>
      <c r="H407" s="49">
        <v>3065598</v>
      </c>
      <c r="I407" s="49"/>
      <c r="J407" s="49"/>
      <c r="K407" s="49"/>
      <c r="L407" s="49"/>
      <c r="M407" s="49">
        <v>430</v>
      </c>
      <c r="N407" s="49">
        <v>666500</v>
      </c>
      <c r="O407" s="49"/>
      <c r="P407" s="49"/>
      <c r="Q407" s="49"/>
      <c r="R407" s="49"/>
      <c r="S407" s="49">
        <v>52</v>
      </c>
      <c r="T407" s="49">
        <v>68024</v>
      </c>
      <c r="U407" s="49"/>
      <c r="V407" s="49"/>
      <c r="W407" s="49"/>
      <c r="X407" s="49"/>
      <c r="Y407" s="49"/>
      <c r="Z407" s="49"/>
      <c r="AA407" s="49"/>
      <c r="AB407" s="49"/>
      <c r="AC407" s="56"/>
      <c r="AD407" s="49"/>
      <c r="AE407" s="49"/>
      <c r="AF407" s="186"/>
    </row>
    <row r="408" spans="1:32" ht="15.75">
      <c r="A408" s="96" t="s">
        <v>809</v>
      </c>
      <c r="B408" s="111" t="s">
        <v>405</v>
      </c>
      <c r="C408" s="49">
        <v>1370840</v>
      </c>
      <c r="D408" s="98">
        <v>533840</v>
      </c>
      <c r="E408" s="98"/>
      <c r="F408" s="98"/>
      <c r="G408" s="98">
        <v>118440</v>
      </c>
      <c r="H408" s="98">
        <v>415400</v>
      </c>
      <c r="I408" s="98"/>
      <c r="J408" s="98"/>
      <c r="K408" s="98"/>
      <c r="L408" s="98"/>
      <c r="M408" s="98">
        <v>540</v>
      </c>
      <c r="N408" s="98">
        <v>837000</v>
      </c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/>
      <c r="AD408" s="98"/>
      <c r="AE408" s="98"/>
      <c r="AF408" s="186"/>
    </row>
    <row r="409" spans="1:32" s="73" customFormat="1" ht="15.75">
      <c r="A409" s="632" t="s">
        <v>93</v>
      </c>
      <c r="B409" s="632"/>
      <c r="C409" s="50">
        <v>7065235</v>
      </c>
      <c r="D409" s="50">
        <v>4815196</v>
      </c>
      <c r="E409" s="50">
        <v>161620</v>
      </c>
      <c r="F409" s="50"/>
      <c r="G409" s="50">
        <v>351127</v>
      </c>
      <c r="H409" s="50">
        <v>4231307</v>
      </c>
      <c r="I409" s="50">
        <v>71142</v>
      </c>
      <c r="J409" s="50"/>
      <c r="K409" s="50"/>
      <c r="L409" s="50"/>
      <c r="M409" s="50">
        <v>1316</v>
      </c>
      <c r="N409" s="50">
        <v>2039800</v>
      </c>
      <c r="O409" s="50"/>
      <c r="P409" s="50"/>
      <c r="Q409" s="50"/>
      <c r="R409" s="50"/>
      <c r="S409" s="50">
        <v>192</v>
      </c>
      <c r="T409" s="50">
        <v>210239</v>
      </c>
      <c r="U409" s="50"/>
      <c r="V409" s="50"/>
      <c r="W409" s="50"/>
      <c r="X409" s="50"/>
      <c r="Y409" s="50"/>
      <c r="Z409" s="50"/>
      <c r="AA409" s="50"/>
      <c r="AB409" s="50"/>
      <c r="AC409" s="93"/>
      <c r="AD409" s="50"/>
      <c r="AE409" s="50"/>
      <c r="AF409" s="187"/>
    </row>
    <row r="410" spans="1:32" s="73" customFormat="1" ht="15.75">
      <c r="A410" s="176" t="s">
        <v>52</v>
      </c>
      <c r="B410" s="178"/>
      <c r="C410" s="170"/>
      <c r="D410" s="170"/>
      <c r="E410" s="170"/>
      <c r="F410" s="170"/>
      <c r="G410" s="170"/>
      <c r="H410" s="170"/>
      <c r="I410" s="170"/>
      <c r="J410" s="170"/>
      <c r="K410" s="178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65"/>
      <c r="AD410" s="170"/>
      <c r="AE410" s="171"/>
      <c r="AF410" s="187"/>
    </row>
    <row r="411" spans="1:32" ht="15.75">
      <c r="A411" s="130" t="s">
        <v>810</v>
      </c>
      <c r="B411" s="137" t="s">
        <v>406</v>
      </c>
      <c r="C411" s="49">
        <v>1081159</v>
      </c>
      <c r="D411" s="87">
        <v>470467</v>
      </c>
      <c r="E411" s="87"/>
      <c r="F411" s="87"/>
      <c r="G411" s="87"/>
      <c r="H411" s="87">
        <v>470467</v>
      </c>
      <c r="I411" s="87"/>
      <c r="J411" s="87"/>
      <c r="K411" s="87"/>
      <c r="L411" s="87"/>
      <c r="M411" s="87">
        <v>827</v>
      </c>
      <c r="N411" s="87">
        <v>610692</v>
      </c>
      <c r="O411" s="87"/>
      <c r="P411" s="87"/>
      <c r="Q411" s="87"/>
      <c r="R411" s="87"/>
      <c r="S411" s="87"/>
      <c r="T411" s="87"/>
      <c r="U411" s="87"/>
      <c r="V411" s="87">
        <v>0</v>
      </c>
      <c r="W411" s="87"/>
      <c r="X411" s="87"/>
      <c r="Y411" s="87"/>
      <c r="Z411" s="87"/>
      <c r="AA411" s="87"/>
      <c r="AB411" s="87"/>
      <c r="AC411" s="86"/>
      <c r="AD411" s="87"/>
      <c r="AE411" s="87"/>
      <c r="AF411" s="186"/>
    </row>
    <row r="412" spans="1:32" ht="15.75">
      <c r="A412" s="96" t="s">
        <v>811</v>
      </c>
      <c r="B412" s="111" t="s">
        <v>407</v>
      </c>
      <c r="C412" s="49">
        <v>812543</v>
      </c>
      <c r="D412" s="98">
        <v>812543</v>
      </c>
      <c r="E412" s="98"/>
      <c r="F412" s="98"/>
      <c r="G412" s="98"/>
      <c r="H412" s="98">
        <v>812543</v>
      </c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9"/>
      <c r="AD412" s="98"/>
      <c r="AE412" s="98"/>
      <c r="AF412" s="186"/>
    </row>
    <row r="413" spans="1:32" s="73" customFormat="1" ht="15.75">
      <c r="A413" s="632" t="s">
        <v>94</v>
      </c>
      <c r="B413" s="632"/>
      <c r="C413" s="50">
        <v>1893702</v>
      </c>
      <c r="D413" s="50">
        <v>1283010</v>
      </c>
      <c r="E413" s="50"/>
      <c r="F413" s="50"/>
      <c r="G413" s="50"/>
      <c r="H413" s="50">
        <v>1283010</v>
      </c>
      <c r="I413" s="50"/>
      <c r="J413" s="50"/>
      <c r="K413" s="50"/>
      <c r="L413" s="50"/>
      <c r="M413" s="50">
        <v>827</v>
      </c>
      <c r="N413" s="50">
        <v>610692</v>
      </c>
      <c r="O413" s="50"/>
      <c r="P413" s="50"/>
      <c r="Q413" s="50"/>
      <c r="R413" s="50"/>
      <c r="S413" s="50"/>
      <c r="T413" s="50"/>
      <c r="U413" s="50"/>
      <c r="V413" s="50">
        <v>0</v>
      </c>
      <c r="W413" s="50"/>
      <c r="X413" s="50"/>
      <c r="Y413" s="50"/>
      <c r="Z413" s="50"/>
      <c r="AA413" s="50"/>
      <c r="AB413" s="50"/>
      <c r="AC413" s="93"/>
      <c r="AD413" s="50"/>
      <c r="AE413" s="50"/>
      <c r="AF413" s="187"/>
    </row>
    <row r="414" spans="1:32" s="73" customFormat="1" ht="15.75">
      <c r="A414" s="633" t="s">
        <v>53</v>
      </c>
      <c r="B414" s="634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65"/>
      <c r="AD414" s="170"/>
      <c r="AE414" s="171"/>
      <c r="AF414" s="187"/>
    </row>
    <row r="415" spans="1:32" ht="15.75">
      <c r="A415" s="124" t="s">
        <v>812</v>
      </c>
      <c r="B415" s="149" t="s">
        <v>408</v>
      </c>
      <c r="C415" s="49">
        <v>431</v>
      </c>
      <c r="D415" s="87">
        <v>0</v>
      </c>
      <c r="E415" s="136"/>
      <c r="F415" s="136"/>
      <c r="G415" s="87">
        <v>0</v>
      </c>
      <c r="H415" s="136"/>
      <c r="I415" s="136"/>
      <c r="J415" s="136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6">
        <v>431</v>
      </c>
      <c r="AD415" s="87">
        <v>431</v>
      </c>
      <c r="AE415" s="87"/>
      <c r="AF415" s="186"/>
    </row>
    <row r="416" spans="1:32" ht="15.75">
      <c r="A416" s="48" t="s">
        <v>813</v>
      </c>
      <c r="B416" s="68" t="s">
        <v>409</v>
      </c>
      <c r="C416" s="49">
        <v>5798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>
        <v>372</v>
      </c>
      <c r="N416" s="49">
        <v>0</v>
      </c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56">
        <v>5798</v>
      </c>
      <c r="AD416" s="49">
        <v>5798</v>
      </c>
      <c r="AE416" s="49"/>
      <c r="AF416" s="186"/>
    </row>
    <row r="417" spans="1:32" ht="15.75">
      <c r="A417" s="48" t="s">
        <v>814</v>
      </c>
      <c r="B417" s="68" t="s">
        <v>410</v>
      </c>
      <c r="C417" s="49">
        <v>60854</v>
      </c>
      <c r="D417" s="49">
        <v>60854</v>
      </c>
      <c r="E417" s="62"/>
      <c r="F417" s="62"/>
      <c r="G417" s="49">
        <v>60854</v>
      </c>
      <c r="H417" s="62"/>
      <c r="I417" s="62"/>
      <c r="J417" s="62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56"/>
      <c r="AD417" s="49"/>
      <c r="AE417" s="49"/>
      <c r="AF417" s="186"/>
    </row>
    <row r="418" spans="1:32" ht="15.75">
      <c r="A418" s="96" t="s">
        <v>815</v>
      </c>
      <c r="B418" s="117" t="s">
        <v>411</v>
      </c>
      <c r="C418" s="49">
        <v>8686</v>
      </c>
      <c r="D418" s="98"/>
      <c r="E418" s="98"/>
      <c r="F418" s="98"/>
      <c r="G418" s="98"/>
      <c r="H418" s="98"/>
      <c r="I418" s="98"/>
      <c r="J418" s="98"/>
      <c r="K418" s="98"/>
      <c r="L418" s="98"/>
      <c r="M418" s="98">
        <v>605</v>
      </c>
      <c r="N418" s="98">
        <v>0</v>
      </c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9">
        <v>8686</v>
      </c>
      <c r="AD418" s="49">
        <v>8686</v>
      </c>
      <c r="AE418" s="98"/>
      <c r="AF418" s="186"/>
    </row>
    <row r="419" spans="1:32" s="73" customFormat="1" ht="15.75">
      <c r="A419" s="632" t="s">
        <v>95</v>
      </c>
      <c r="B419" s="632"/>
      <c r="C419" s="50">
        <v>75769</v>
      </c>
      <c r="D419" s="50">
        <v>60854</v>
      </c>
      <c r="E419" s="50"/>
      <c r="F419" s="50"/>
      <c r="G419" s="50">
        <v>60854</v>
      </c>
      <c r="H419" s="50"/>
      <c r="I419" s="50"/>
      <c r="J419" s="50"/>
      <c r="K419" s="50"/>
      <c r="L419" s="50"/>
      <c r="M419" s="50">
        <v>977</v>
      </c>
      <c r="N419" s="50">
        <v>0</v>
      </c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>
        <v>14915</v>
      </c>
      <c r="AD419" s="50">
        <v>14915</v>
      </c>
      <c r="AE419" s="50"/>
      <c r="AF419" s="187"/>
    </row>
    <row r="420" spans="1:32" s="73" customFormat="1" ht="15.75">
      <c r="A420" s="176" t="s">
        <v>54</v>
      </c>
      <c r="B420" s="178"/>
      <c r="C420" s="170"/>
      <c r="D420" s="170"/>
      <c r="E420" s="170"/>
      <c r="F420" s="170"/>
      <c r="G420" s="170"/>
      <c r="H420" s="170"/>
      <c r="I420" s="170"/>
      <c r="J420" s="170"/>
      <c r="K420" s="178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65"/>
      <c r="AD420" s="170"/>
      <c r="AE420" s="171"/>
      <c r="AF420" s="187"/>
    </row>
    <row r="421" spans="1:32" ht="15.75">
      <c r="A421" s="130" t="s">
        <v>816</v>
      </c>
      <c r="B421" s="134" t="s">
        <v>412</v>
      </c>
      <c r="C421" s="49">
        <v>742450</v>
      </c>
      <c r="D421" s="87"/>
      <c r="E421" s="87"/>
      <c r="F421" s="87"/>
      <c r="G421" s="87"/>
      <c r="H421" s="87"/>
      <c r="I421" s="87"/>
      <c r="J421" s="87"/>
      <c r="K421" s="87"/>
      <c r="L421" s="87"/>
      <c r="M421" s="87">
        <v>479</v>
      </c>
      <c r="N421" s="87">
        <v>742450</v>
      </c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6"/>
      <c r="AD421" s="87"/>
      <c r="AE421" s="87"/>
      <c r="AF421" s="186"/>
    </row>
    <row r="422" spans="1:32" ht="15.75">
      <c r="A422" s="48" t="s">
        <v>817</v>
      </c>
      <c r="B422" s="61" t="s">
        <v>413</v>
      </c>
      <c r="C422" s="49">
        <v>863660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>
        <v>557.2</v>
      </c>
      <c r="N422" s="49">
        <v>863660</v>
      </c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56"/>
      <c r="AD422" s="49"/>
      <c r="AE422" s="49"/>
      <c r="AF422" s="186"/>
    </row>
    <row r="423" spans="1:32" ht="15.75">
      <c r="A423" s="48" t="s">
        <v>818</v>
      </c>
      <c r="B423" s="61" t="s">
        <v>414</v>
      </c>
      <c r="C423" s="49">
        <v>1031718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>
        <v>789.3</v>
      </c>
      <c r="R423" s="49">
        <v>951750</v>
      </c>
      <c r="S423" s="49">
        <v>68.2</v>
      </c>
      <c r="T423" s="49">
        <v>79968</v>
      </c>
      <c r="U423" s="49"/>
      <c r="V423" s="49"/>
      <c r="W423" s="49"/>
      <c r="X423" s="49"/>
      <c r="Y423" s="49"/>
      <c r="Z423" s="49"/>
      <c r="AA423" s="49"/>
      <c r="AB423" s="49"/>
      <c r="AC423" s="56"/>
      <c r="AD423" s="49"/>
      <c r="AE423" s="49"/>
      <c r="AF423" s="186"/>
    </row>
    <row r="424" spans="1:32" ht="15.75">
      <c r="A424" s="48" t="s">
        <v>819</v>
      </c>
      <c r="B424" s="61" t="s">
        <v>415</v>
      </c>
      <c r="C424" s="49">
        <v>767582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>
        <v>702.4</v>
      </c>
      <c r="R424" s="49">
        <v>767582</v>
      </c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56"/>
      <c r="AD424" s="49"/>
      <c r="AE424" s="49"/>
      <c r="AF424" s="186"/>
    </row>
    <row r="425" spans="1:32" ht="15.75">
      <c r="A425" s="48" t="s">
        <v>820</v>
      </c>
      <c r="B425" s="61" t="s">
        <v>416</v>
      </c>
      <c r="C425" s="49">
        <v>1015250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>
        <v>655</v>
      </c>
      <c r="N425" s="49">
        <v>1015250</v>
      </c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56"/>
      <c r="AD425" s="49"/>
      <c r="AE425" s="49"/>
      <c r="AF425" s="186"/>
    </row>
    <row r="426" spans="1:32" ht="15.75">
      <c r="A426" s="48" t="s">
        <v>821</v>
      </c>
      <c r="B426" s="61" t="s">
        <v>417</v>
      </c>
      <c r="C426" s="49">
        <v>806587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>
        <v>704.7</v>
      </c>
      <c r="R426" s="49">
        <v>806587</v>
      </c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56"/>
      <c r="AD426" s="49"/>
      <c r="AE426" s="49"/>
      <c r="AF426" s="186"/>
    </row>
    <row r="427" spans="1:32" ht="15.75">
      <c r="A427" s="96" t="s">
        <v>822</v>
      </c>
      <c r="B427" s="110" t="s">
        <v>418</v>
      </c>
      <c r="C427" s="49">
        <v>837440</v>
      </c>
      <c r="D427" s="98">
        <v>837440</v>
      </c>
      <c r="E427" s="98">
        <v>171232</v>
      </c>
      <c r="F427" s="98"/>
      <c r="G427" s="98">
        <v>164124</v>
      </c>
      <c r="H427" s="98">
        <v>502084</v>
      </c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9"/>
      <c r="AD427" s="98"/>
      <c r="AE427" s="98"/>
      <c r="AF427" s="186"/>
    </row>
    <row r="428" spans="1:32" s="73" customFormat="1" ht="15.75">
      <c r="A428" s="632" t="s">
        <v>55</v>
      </c>
      <c r="B428" s="632"/>
      <c r="C428" s="50">
        <v>6064687</v>
      </c>
      <c r="D428" s="50">
        <v>837440</v>
      </c>
      <c r="E428" s="50">
        <v>171232</v>
      </c>
      <c r="F428" s="50"/>
      <c r="G428" s="50">
        <v>164124</v>
      </c>
      <c r="H428" s="50">
        <v>502084</v>
      </c>
      <c r="I428" s="50"/>
      <c r="J428" s="50"/>
      <c r="K428" s="50"/>
      <c r="L428" s="50"/>
      <c r="M428" s="50">
        <v>1691.2</v>
      </c>
      <c r="N428" s="50">
        <v>2621360</v>
      </c>
      <c r="O428" s="50"/>
      <c r="P428" s="50"/>
      <c r="Q428" s="50">
        <v>2196.3999999999996</v>
      </c>
      <c r="R428" s="50">
        <v>2525919</v>
      </c>
      <c r="S428" s="50">
        <v>68.2</v>
      </c>
      <c r="T428" s="50">
        <v>79968</v>
      </c>
      <c r="U428" s="50"/>
      <c r="V428" s="50"/>
      <c r="W428" s="50"/>
      <c r="X428" s="50"/>
      <c r="Y428" s="50"/>
      <c r="Z428" s="50"/>
      <c r="AA428" s="50"/>
      <c r="AB428" s="50"/>
      <c r="AC428" s="93"/>
      <c r="AD428" s="50"/>
      <c r="AE428" s="50"/>
      <c r="AF428" s="187"/>
    </row>
    <row r="429" spans="1:32" s="73" customFormat="1" ht="15.75">
      <c r="A429" s="633" t="s">
        <v>56</v>
      </c>
      <c r="B429" s="634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65"/>
      <c r="AD429" s="170"/>
      <c r="AE429" s="171"/>
      <c r="AF429" s="187"/>
    </row>
    <row r="430" spans="1:32" ht="15.75">
      <c r="A430" s="124" t="s">
        <v>823</v>
      </c>
      <c r="B430" s="137" t="s">
        <v>419</v>
      </c>
      <c r="C430" s="49">
        <v>825813</v>
      </c>
      <c r="D430" s="87"/>
      <c r="E430" s="87"/>
      <c r="F430" s="87"/>
      <c r="G430" s="87"/>
      <c r="H430" s="87"/>
      <c r="I430" s="87"/>
      <c r="J430" s="87"/>
      <c r="K430" s="87"/>
      <c r="L430" s="87"/>
      <c r="M430" s="87">
        <v>624.9</v>
      </c>
      <c r="N430" s="87">
        <v>825813</v>
      </c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6"/>
      <c r="AD430" s="87"/>
      <c r="AE430" s="87"/>
      <c r="AF430" s="186"/>
    </row>
    <row r="431" spans="1:32" ht="15.75">
      <c r="A431" s="48" t="s">
        <v>824</v>
      </c>
      <c r="B431" s="59" t="s">
        <v>420</v>
      </c>
      <c r="C431" s="49">
        <v>917258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>
        <v>525.15</v>
      </c>
      <c r="N431" s="49">
        <v>917258</v>
      </c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56"/>
      <c r="AD431" s="49"/>
      <c r="AE431" s="49"/>
      <c r="AF431" s="186"/>
    </row>
    <row r="432" spans="1:32" ht="15.75">
      <c r="A432" s="48" t="s">
        <v>825</v>
      </c>
      <c r="B432" s="59" t="s">
        <v>421</v>
      </c>
      <c r="C432" s="49">
        <v>1181647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>
        <v>737</v>
      </c>
      <c r="N432" s="49">
        <v>1181647</v>
      </c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56"/>
      <c r="AD432" s="49"/>
      <c r="AE432" s="49"/>
      <c r="AF432" s="186"/>
    </row>
    <row r="433" spans="1:32" ht="15.75">
      <c r="A433" s="48" t="s">
        <v>826</v>
      </c>
      <c r="B433" s="59" t="s">
        <v>422</v>
      </c>
      <c r="C433" s="49">
        <v>649508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>
        <v>630</v>
      </c>
      <c r="R433" s="49">
        <v>649508</v>
      </c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56"/>
      <c r="AD433" s="49"/>
      <c r="AE433" s="49"/>
      <c r="AF433" s="186"/>
    </row>
    <row r="434" spans="1:32" ht="15.75">
      <c r="A434" s="96" t="s">
        <v>827</v>
      </c>
      <c r="B434" s="111" t="s">
        <v>423</v>
      </c>
      <c r="C434" s="49">
        <v>349221</v>
      </c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>
        <v>310</v>
      </c>
      <c r="R434" s="98">
        <v>349221</v>
      </c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9"/>
      <c r="AD434" s="98"/>
      <c r="AE434" s="98"/>
      <c r="AF434" s="186"/>
    </row>
    <row r="435" spans="1:32" s="73" customFormat="1" ht="15.75">
      <c r="A435" s="632" t="s">
        <v>96</v>
      </c>
      <c r="B435" s="632"/>
      <c r="C435" s="50">
        <v>3923447</v>
      </c>
      <c r="D435" s="50"/>
      <c r="E435" s="50"/>
      <c r="F435" s="50"/>
      <c r="G435" s="50"/>
      <c r="H435" s="50"/>
      <c r="I435" s="50"/>
      <c r="J435" s="50"/>
      <c r="K435" s="50"/>
      <c r="L435" s="50"/>
      <c r="M435" s="50">
        <v>1887.05</v>
      </c>
      <c r="N435" s="50">
        <v>2924718</v>
      </c>
      <c r="O435" s="50"/>
      <c r="P435" s="50"/>
      <c r="Q435" s="50">
        <v>940</v>
      </c>
      <c r="R435" s="50">
        <v>998729</v>
      </c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93"/>
      <c r="AD435" s="50"/>
      <c r="AE435" s="50"/>
      <c r="AF435" s="187"/>
    </row>
    <row r="436" spans="1:32" s="73" customFormat="1" ht="15.75">
      <c r="A436" s="633" t="s">
        <v>57</v>
      </c>
      <c r="B436" s="634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65"/>
      <c r="AD436" s="170"/>
      <c r="AE436" s="171"/>
      <c r="AF436" s="187"/>
    </row>
    <row r="437" spans="1:32" ht="15.75">
      <c r="A437" s="144" t="s">
        <v>828</v>
      </c>
      <c r="B437" s="152" t="s">
        <v>467</v>
      </c>
      <c r="C437" s="49">
        <v>930000</v>
      </c>
      <c r="D437" s="146"/>
      <c r="E437" s="146"/>
      <c r="F437" s="146"/>
      <c r="G437" s="146"/>
      <c r="H437" s="146"/>
      <c r="I437" s="146"/>
      <c r="J437" s="146"/>
      <c r="K437" s="146"/>
      <c r="L437" s="146"/>
      <c r="M437" s="146">
        <v>345</v>
      </c>
      <c r="N437" s="146">
        <v>930000</v>
      </c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8"/>
      <c r="AD437" s="146"/>
      <c r="AE437" s="146"/>
      <c r="AF437" s="186"/>
    </row>
    <row r="438" spans="1:32" s="73" customFormat="1" ht="15.75">
      <c r="A438" s="632" t="s">
        <v>97</v>
      </c>
      <c r="B438" s="632"/>
      <c r="C438" s="50">
        <v>930000</v>
      </c>
      <c r="D438" s="50"/>
      <c r="E438" s="50"/>
      <c r="F438" s="50"/>
      <c r="G438" s="50"/>
      <c r="H438" s="50"/>
      <c r="I438" s="50"/>
      <c r="J438" s="50"/>
      <c r="K438" s="50"/>
      <c r="L438" s="50"/>
      <c r="M438" s="50">
        <v>345</v>
      </c>
      <c r="N438" s="50">
        <v>930000</v>
      </c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93"/>
      <c r="AD438" s="50"/>
      <c r="AE438" s="50"/>
      <c r="AF438" s="187"/>
    </row>
    <row r="439" spans="1:32" s="73" customFormat="1" ht="15.75">
      <c r="A439" s="633" t="s">
        <v>58</v>
      </c>
      <c r="B439" s="634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9"/>
      <c r="N439" s="179"/>
      <c r="O439" s="179"/>
      <c r="P439" s="179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65"/>
      <c r="AD439" s="170"/>
      <c r="AE439" s="171"/>
      <c r="AF439" s="187"/>
    </row>
    <row r="440" spans="1:32" ht="15.75">
      <c r="A440" s="124" t="s">
        <v>829</v>
      </c>
      <c r="B440" s="137" t="s">
        <v>424</v>
      </c>
      <c r="C440" s="49">
        <v>912950</v>
      </c>
      <c r="D440" s="87"/>
      <c r="E440" s="87"/>
      <c r="F440" s="87"/>
      <c r="G440" s="87"/>
      <c r="H440" s="87"/>
      <c r="I440" s="87"/>
      <c r="J440" s="87"/>
      <c r="K440" s="87"/>
      <c r="L440" s="87"/>
      <c r="M440" s="136">
        <v>372</v>
      </c>
      <c r="N440" s="136">
        <v>912950</v>
      </c>
      <c r="O440" s="136"/>
      <c r="P440" s="136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6"/>
      <c r="AD440" s="87"/>
      <c r="AE440" s="87"/>
      <c r="AF440" s="186"/>
    </row>
    <row r="441" spans="1:32" ht="15.75">
      <c r="A441" s="96" t="s">
        <v>830</v>
      </c>
      <c r="B441" s="111" t="s">
        <v>425</v>
      </c>
      <c r="C441" s="49">
        <v>1677379</v>
      </c>
      <c r="D441" s="98">
        <v>541389</v>
      </c>
      <c r="E441" s="98">
        <v>541389</v>
      </c>
      <c r="F441" s="98"/>
      <c r="G441" s="98"/>
      <c r="H441" s="98"/>
      <c r="I441" s="98"/>
      <c r="J441" s="98"/>
      <c r="K441" s="98"/>
      <c r="L441" s="98"/>
      <c r="M441" s="120">
        <v>720</v>
      </c>
      <c r="N441" s="120">
        <v>1135990</v>
      </c>
      <c r="O441" s="120"/>
      <c r="P441" s="120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9"/>
      <c r="AD441" s="98"/>
      <c r="AE441" s="98"/>
      <c r="AF441" s="186"/>
    </row>
    <row r="442" spans="1:32" s="73" customFormat="1" ht="15.75">
      <c r="A442" s="632" t="s">
        <v>98</v>
      </c>
      <c r="B442" s="632"/>
      <c r="C442" s="50">
        <v>2590329</v>
      </c>
      <c r="D442" s="50">
        <v>541389</v>
      </c>
      <c r="E442" s="50">
        <v>541389</v>
      </c>
      <c r="F442" s="50"/>
      <c r="G442" s="50"/>
      <c r="H442" s="50"/>
      <c r="I442" s="50"/>
      <c r="J442" s="50"/>
      <c r="K442" s="50"/>
      <c r="L442" s="50"/>
      <c r="M442" s="50">
        <v>1092</v>
      </c>
      <c r="N442" s="50">
        <v>2048940</v>
      </c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93"/>
      <c r="AD442" s="50"/>
      <c r="AE442" s="50"/>
      <c r="AF442" s="187"/>
    </row>
    <row r="443" spans="1:32" s="73" customFormat="1" ht="15.75">
      <c r="A443" s="633" t="s">
        <v>59</v>
      </c>
      <c r="B443" s="634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65"/>
      <c r="AD443" s="170"/>
      <c r="AE443" s="171"/>
      <c r="AF443" s="187"/>
    </row>
    <row r="444" spans="1:32" ht="15.75">
      <c r="A444" s="124" t="s">
        <v>831</v>
      </c>
      <c r="B444" s="149" t="s">
        <v>426</v>
      </c>
      <c r="C444" s="49">
        <v>37883</v>
      </c>
      <c r="D444" s="87">
        <v>37883</v>
      </c>
      <c r="E444" s="87">
        <v>37883</v>
      </c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6"/>
      <c r="AD444" s="87"/>
      <c r="AE444" s="87"/>
      <c r="AF444" s="186"/>
    </row>
    <row r="445" spans="1:32" ht="15.75">
      <c r="A445" s="48" t="s">
        <v>832</v>
      </c>
      <c r="B445" s="68" t="s">
        <v>427</v>
      </c>
      <c r="C445" s="49">
        <v>37883</v>
      </c>
      <c r="D445" s="49">
        <v>37883</v>
      </c>
      <c r="E445" s="49">
        <v>37883</v>
      </c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56"/>
      <c r="AD445" s="49"/>
      <c r="AE445" s="49"/>
      <c r="AF445" s="186"/>
    </row>
    <row r="446" spans="1:32" ht="15.75">
      <c r="A446" s="48" t="s">
        <v>833</v>
      </c>
      <c r="B446" s="68" t="s">
        <v>428</v>
      </c>
      <c r="C446" s="49">
        <v>37883</v>
      </c>
      <c r="D446" s="49">
        <v>37883</v>
      </c>
      <c r="E446" s="49">
        <v>37883</v>
      </c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56"/>
      <c r="AD446" s="49"/>
      <c r="AE446" s="49"/>
      <c r="AF446" s="186"/>
    </row>
    <row r="447" spans="1:32" ht="15.75">
      <c r="A447" s="48" t="s">
        <v>834</v>
      </c>
      <c r="B447" s="68" t="s">
        <v>429</v>
      </c>
      <c r="C447" s="49">
        <v>37883</v>
      </c>
      <c r="D447" s="49">
        <v>37883</v>
      </c>
      <c r="E447" s="49">
        <v>37883</v>
      </c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56"/>
      <c r="AD447" s="49"/>
      <c r="AE447" s="49"/>
      <c r="AF447" s="186"/>
    </row>
    <row r="448" spans="1:32" ht="15.75">
      <c r="A448" s="48" t="s">
        <v>835</v>
      </c>
      <c r="B448" s="68" t="s">
        <v>430</v>
      </c>
      <c r="C448" s="49">
        <v>799601</v>
      </c>
      <c r="D448" s="49">
        <v>799601</v>
      </c>
      <c r="E448" s="49">
        <v>52186</v>
      </c>
      <c r="F448" s="49"/>
      <c r="G448" s="49">
        <v>155884</v>
      </c>
      <c r="H448" s="49">
        <v>372000</v>
      </c>
      <c r="I448" s="49">
        <v>219531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56"/>
      <c r="AD448" s="49"/>
      <c r="AE448" s="49"/>
      <c r="AF448" s="186"/>
    </row>
    <row r="449" spans="1:32" ht="15.75">
      <c r="A449" s="48" t="s">
        <v>836</v>
      </c>
      <c r="B449" s="68" t="s">
        <v>431</v>
      </c>
      <c r="C449" s="49">
        <v>37883</v>
      </c>
      <c r="D449" s="49">
        <v>37883</v>
      </c>
      <c r="E449" s="49">
        <v>37883</v>
      </c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56"/>
      <c r="AD449" s="49"/>
      <c r="AE449" s="49"/>
      <c r="AF449" s="186"/>
    </row>
    <row r="450" spans="1:32" ht="15.75">
      <c r="A450" s="48" t="s">
        <v>837</v>
      </c>
      <c r="B450" s="68" t="s">
        <v>432</v>
      </c>
      <c r="C450" s="49">
        <v>37883</v>
      </c>
      <c r="D450" s="49">
        <v>37883</v>
      </c>
      <c r="E450" s="49">
        <v>37883</v>
      </c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56"/>
      <c r="AD450" s="49"/>
      <c r="AE450" s="49"/>
      <c r="AF450" s="186"/>
    </row>
    <row r="451" spans="1:32" ht="15.75">
      <c r="A451" s="48" t="s">
        <v>838</v>
      </c>
      <c r="B451" s="68" t="s">
        <v>433</v>
      </c>
      <c r="C451" s="49">
        <v>52186</v>
      </c>
      <c r="D451" s="49">
        <v>52186</v>
      </c>
      <c r="E451" s="49">
        <v>52186</v>
      </c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56"/>
      <c r="AD451" s="49"/>
      <c r="AE451" s="49"/>
      <c r="AF451" s="186"/>
    </row>
    <row r="452" spans="1:32" ht="15.75">
      <c r="A452" s="48" t="s">
        <v>839</v>
      </c>
      <c r="B452" s="68" t="s">
        <v>434</v>
      </c>
      <c r="C452" s="49">
        <v>37883</v>
      </c>
      <c r="D452" s="49">
        <v>37883</v>
      </c>
      <c r="E452" s="49">
        <v>37883</v>
      </c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56"/>
      <c r="AD452" s="49"/>
      <c r="AE452" s="49"/>
      <c r="AF452" s="186"/>
    </row>
    <row r="453" spans="1:32" ht="15.75">
      <c r="A453" s="96" t="s">
        <v>840</v>
      </c>
      <c r="B453" s="117" t="s">
        <v>435</v>
      </c>
      <c r="C453" s="49">
        <v>52186</v>
      </c>
      <c r="D453" s="98">
        <v>52186</v>
      </c>
      <c r="E453" s="98">
        <v>52186</v>
      </c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9"/>
      <c r="AD453" s="98"/>
      <c r="AE453" s="98"/>
      <c r="AF453" s="186"/>
    </row>
    <row r="454" spans="1:32" s="73" customFormat="1" ht="15.75">
      <c r="A454" s="632" t="s">
        <v>99</v>
      </c>
      <c r="B454" s="632"/>
      <c r="C454" s="50">
        <v>1169154</v>
      </c>
      <c r="D454" s="50">
        <v>1169154</v>
      </c>
      <c r="E454" s="50">
        <v>421739</v>
      </c>
      <c r="F454" s="50"/>
      <c r="G454" s="50">
        <v>155884</v>
      </c>
      <c r="H454" s="50">
        <v>372000</v>
      </c>
      <c r="I454" s="50">
        <v>219531</v>
      </c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93"/>
      <c r="AD454" s="50"/>
      <c r="AE454" s="50"/>
      <c r="AF454" s="187"/>
    </row>
    <row r="455" spans="1:32" s="73" customFormat="1" ht="15.75">
      <c r="A455" s="633" t="s">
        <v>60</v>
      </c>
      <c r="B455" s="634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65"/>
      <c r="AD455" s="170"/>
      <c r="AE455" s="171"/>
      <c r="AF455" s="187"/>
    </row>
    <row r="456" spans="1:32" ht="15.75">
      <c r="A456" s="124" t="s">
        <v>841</v>
      </c>
      <c r="B456" s="137" t="s">
        <v>436</v>
      </c>
      <c r="C456" s="49">
        <v>616926</v>
      </c>
      <c r="D456" s="87"/>
      <c r="E456" s="87"/>
      <c r="F456" s="87"/>
      <c r="G456" s="87"/>
      <c r="H456" s="87"/>
      <c r="I456" s="87"/>
      <c r="J456" s="87"/>
      <c r="K456" s="87"/>
      <c r="L456" s="87"/>
      <c r="M456" s="87">
        <v>586</v>
      </c>
      <c r="N456" s="87">
        <v>616926</v>
      </c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6"/>
      <c r="AD456" s="87"/>
      <c r="AE456" s="87"/>
      <c r="AF456" s="186"/>
    </row>
    <row r="457" spans="1:32" ht="15.75">
      <c r="A457" s="96" t="s">
        <v>842</v>
      </c>
      <c r="B457" s="111" t="s">
        <v>437</v>
      </c>
      <c r="C457" s="49">
        <v>604292</v>
      </c>
      <c r="D457" s="98"/>
      <c r="E457" s="98"/>
      <c r="F457" s="98"/>
      <c r="G457" s="98"/>
      <c r="H457" s="98"/>
      <c r="I457" s="98"/>
      <c r="J457" s="98"/>
      <c r="K457" s="98"/>
      <c r="L457" s="98"/>
      <c r="M457" s="98">
        <v>574</v>
      </c>
      <c r="N457" s="98">
        <v>604292</v>
      </c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9"/>
      <c r="AD457" s="98"/>
      <c r="AE457" s="98"/>
      <c r="AF457" s="186"/>
    </row>
    <row r="458" spans="1:32" s="73" customFormat="1" ht="15.75">
      <c r="A458" s="632" t="s">
        <v>100</v>
      </c>
      <c r="B458" s="632"/>
      <c r="C458" s="50">
        <v>1221218</v>
      </c>
      <c r="D458" s="50"/>
      <c r="E458" s="50"/>
      <c r="F458" s="50"/>
      <c r="G458" s="50"/>
      <c r="H458" s="50"/>
      <c r="I458" s="50"/>
      <c r="J458" s="50"/>
      <c r="K458" s="50"/>
      <c r="L458" s="50"/>
      <c r="M458" s="50">
        <v>1160</v>
      </c>
      <c r="N458" s="50">
        <v>1221218</v>
      </c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93"/>
      <c r="AD458" s="50"/>
      <c r="AE458" s="50"/>
      <c r="AF458" s="187"/>
    </row>
    <row r="459" spans="1:32" s="73" customFormat="1" ht="15.75">
      <c r="A459" s="633" t="s">
        <v>61</v>
      </c>
      <c r="B459" s="634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65"/>
      <c r="AD459" s="170"/>
      <c r="AE459" s="171"/>
      <c r="AF459" s="187"/>
    </row>
    <row r="460" spans="1:32" ht="15.75">
      <c r="A460" s="144" t="s">
        <v>843</v>
      </c>
      <c r="B460" s="153" t="s">
        <v>439</v>
      </c>
      <c r="C460" s="49">
        <v>1173585</v>
      </c>
      <c r="D460" s="146">
        <v>1173585</v>
      </c>
      <c r="E460" s="146"/>
      <c r="F460" s="146"/>
      <c r="G460" s="154">
        <v>136931</v>
      </c>
      <c r="H460" s="154">
        <v>863972</v>
      </c>
      <c r="I460" s="154">
        <v>172682</v>
      </c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8"/>
      <c r="AD460" s="146"/>
      <c r="AE460" s="146"/>
      <c r="AF460" s="186"/>
    </row>
    <row r="461" spans="1:32" s="73" customFormat="1" ht="15.75">
      <c r="A461" s="632" t="s">
        <v>101</v>
      </c>
      <c r="B461" s="632"/>
      <c r="C461" s="50">
        <v>1173585</v>
      </c>
      <c r="D461" s="50">
        <v>1173585</v>
      </c>
      <c r="E461" s="50"/>
      <c r="F461" s="50"/>
      <c r="G461" s="50">
        <v>136931</v>
      </c>
      <c r="H461" s="50">
        <v>863972</v>
      </c>
      <c r="I461" s="50">
        <v>172682</v>
      </c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93"/>
      <c r="AD461" s="50"/>
      <c r="AE461" s="50"/>
      <c r="AF461" s="187"/>
    </row>
    <row r="462" spans="1:32" s="73" customFormat="1" ht="15.75">
      <c r="A462" s="633" t="s">
        <v>62</v>
      </c>
      <c r="B462" s="634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65"/>
      <c r="AD462" s="170"/>
      <c r="AE462" s="171"/>
      <c r="AF462" s="187"/>
    </row>
    <row r="463" spans="1:32" ht="15.75">
      <c r="A463" s="144" t="s">
        <v>844</v>
      </c>
      <c r="B463" s="151" t="s">
        <v>440</v>
      </c>
      <c r="C463" s="49">
        <v>1157047</v>
      </c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>
        <v>541</v>
      </c>
      <c r="R463" s="146">
        <v>1157047</v>
      </c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8"/>
      <c r="AD463" s="146"/>
      <c r="AE463" s="146"/>
      <c r="AF463" s="186"/>
    </row>
    <row r="464" spans="1:32" s="73" customFormat="1" ht="15.75">
      <c r="A464" s="632" t="s">
        <v>102</v>
      </c>
      <c r="B464" s="632"/>
      <c r="C464" s="50">
        <v>1157047</v>
      </c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>
        <v>541</v>
      </c>
      <c r="R464" s="50">
        <v>1157047</v>
      </c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93"/>
      <c r="AD464" s="50"/>
      <c r="AE464" s="50"/>
      <c r="AF464" s="187"/>
    </row>
    <row r="465" spans="1:32" s="73" customFormat="1" ht="15.75">
      <c r="A465" s="633" t="s">
        <v>63</v>
      </c>
      <c r="B465" s="634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65"/>
      <c r="AD465" s="170"/>
      <c r="AE465" s="171"/>
      <c r="AF465" s="187"/>
    </row>
    <row r="466" spans="1:32" ht="15.75">
      <c r="A466" s="124" t="s">
        <v>845</v>
      </c>
      <c r="B466" s="149" t="s">
        <v>441</v>
      </c>
      <c r="C466" s="49">
        <v>661721</v>
      </c>
      <c r="D466" s="87">
        <v>0</v>
      </c>
      <c r="E466" s="87"/>
      <c r="F466" s="87"/>
      <c r="G466" s="87"/>
      <c r="H466" s="87"/>
      <c r="I466" s="87"/>
      <c r="J466" s="87"/>
      <c r="K466" s="87"/>
      <c r="L466" s="87"/>
      <c r="M466" s="87">
        <v>356</v>
      </c>
      <c r="N466" s="87">
        <v>661721</v>
      </c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6"/>
      <c r="AD466" s="87"/>
      <c r="AE466" s="87"/>
      <c r="AF466" s="186"/>
    </row>
    <row r="467" spans="1:32" ht="15.75">
      <c r="A467" s="48" t="s">
        <v>846</v>
      </c>
      <c r="B467" s="68" t="s">
        <v>442</v>
      </c>
      <c r="C467" s="49">
        <v>641037</v>
      </c>
      <c r="D467" s="49">
        <v>0</v>
      </c>
      <c r="E467" s="49"/>
      <c r="F467" s="49"/>
      <c r="G467" s="49"/>
      <c r="H467" s="49"/>
      <c r="I467" s="49"/>
      <c r="J467" s="49"/>
      <c r="K467" s="49"/>
      <c r="L467" s="49"/>
      <c r="M467" s="49">
        <v>356</v>
      </c>
      <c r="N467" s="49">
        <v>641037</v>
      </c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56"/>
      <c r="AD467" s="49"/>
      <c r="AE467" s="49"/>
      <c r="AF467" s="186"/>
    </row>
    <row r="468" spans="1:32" ht="15.75">
      <c r="A468" s="48" t="s">
        <v>847</v>
      </c>
      <c r="B468" s="68" t="s">
        <v>443</v>
      </c>
      <c r="C468" s="49">
        <v>628581</v>
      </c>
      <c r="D468" s="49">
        <v>0</v>
      </c>
      <c r="E468" s="49"/>
      <c r="F468" s="49"/>
      <c r="G468" s="49"/>
      <c r="H468" s="49"/>
      <c r="I468" s="49"/>
      <c r="J468" s="49"/>
      <c r="K468" s="49"/>
      <c r="L468" s="49"/>
      <c r="M468" s="49">
        <v>355</v>
      </c>
      <c r="N468" s="49">
        <v>628581</v>
      </c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56"/>
      <c r="AD468" s="49"/>
      <c r="AE468" s="49"/>
      <c r="AF468" s="186"/>
    </row>
    <row r="469" spans="1:32" ht="15.75">
      <c r="A469" s="48" t="s">
        <v>848</v>
      </c>
      <c r="B469" s="68" t="s">
        <v>444</v>
      </c>
      <c r="C469" s="49">
        <v>1163227</v>
      </c>
      <c r="D469" s="49">
        <v>1163227</v>
      </c>
      <c r="E469" s="49"/>
      <c r="F469" s="49">
        <v>194099</v>
      </c>
      <c r="G469" s="49">
        <v>117447</v>
      </c>
      <c r="H469" s="49">
        <v>851681</v>
      </c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56"/>
      <c r="AD469" s="49"/>
      <c r="AE469" s="49"/>
      <c r="AF469" s="186"/>
    </row>
    <row r="470" spans="1:32" ht="15.75">
      <c r="A470" s="48" t="s">
        <v>849</v>
      </c>
      <c r="B470" s="68" t="s">
        <v>445</v>
      </c>
      <c r="C470" s="49">
        <v>311546</v>
      </c>
      <c r="D470" s="49">
        <v>311546</v>
      </c>
      <c r="E470" s="49"/>
      <c r="F470" s="49">
        <v>194099</v>
      </c>
      <c r="G470" s="49">
        <v>117447</v>
      </c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56"/>
      <c r="AD470" s="49"/>
      <c r="AE470" s="49"/>
      <c r="AF470" s="186"/>
    </row>
    <row r="471" spans="1:32" ht="15.75">
      <c r="A471" s="48" t="s">
        <v>850</v>
      </c>
      <c r="B471" s="68" t="s">
        <v>446</v>
      </c>
      <c r="C471" s="49">
        <v>1463332</v>
      </c>
      <c r="D471" s="49">
        <v>851681</v>
      </c>
      <c r="E471" s="49"/>
      <c r="F471" s="49"/>
      <c r="G471" s="49"/>
      <c r="H471" s="49">
        <v>851681</v>
      </c>
      <c r="I471" s="49"/>
      <c r="J471" s="49"/>
      <c r="K471" s="49"/>
      <c r="L471" s="49"/>
      <c r="M471" s="49">
        <v>355</v>
      </c>
      <c r="N471" s="49">
        <v>611651</v>
      </c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56"/>
      <c r="AD471" s="49"/>
      <c r="AE471" s="49"/>
      <c r="AF471" s="186"/>
    </row>
    <row r="472" spans="1:32" ht="15.75">
      <c r="A472" s="48" t="s">
        <v>851</v>
      </c>
      <c r="B472" s="68" t="s">
        <v>447</v>
      </c>
      <c r="C472" s="49">
        <v>1503626</v>
      </c>
      <c r="D472" s="49">
        <v>851681</v>
      </c>
      <c r="E472" s="49"/>
      <c r="F472" s="49"/>
      <c r="G472" s="49"/>
      <c r="H472" s="49">
        <v>851681</v>
      </c>
      <c r="I472" s="49"/>
      <c r="J472" s="49"/>
      <c r="K472" s="49"/>
      <c r="L472" s="49"/>
      <c r="M472" s="49">
        <v>357</v>
      </c>
      <c r="N472" s="49">
        <v>651945</v>
      </c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56"/>
      <c r="AD472" s="49"/>
      <c r="AE472" s="49"/>
      <c r="AF472" s="186"/>
    </row>
    <row r="473" spans="1:32" ht="15.75">
      <c r="A473" s="48" t="s">
        <v>852</v>
      </c>
      <c r="B473" s="68" t="s">
        <v>448</v>
      </c>
      <c r="C473" s="49">
        <v>969253</v>
      </c>
      <c r="D473" s="49">
        <v>968212</v>
      </c>
      <c r="E473" s="49"/>
      <c r="F473" s="49">
        <v>0</v>
      </c>
      <c r="G473" s="49">
        <v>117794</v>
      </c>
      <c r="H473" s="49">
        <v>850418</v>
      </c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56">
        <v>1041</v>
      </c>
      <c r="AD473" s="49">
        <v>1041</v>
      </c>
      <c r="AE473" s="49"/>
      <c r="AF473" s="186"/>
    </row>
    <row r="474" spans="1:32" ht="15.75">
      <c r="A474" s="48" t="s">
        <v>853</v>
      </c>
      <c r="B474" s="68" t="s">
        <v>449</v>
      </c>
      <c r="C474" s="49">
        <v>1174190</v>
      </c>
      <c r="D474" s="49">
        <v>1174190</v>
      </c>
      <c r="E474" s="49"/>
      <c r="F474" s="49">
        <v>194652</v>
      </c>
      <c r="G474" s="49">
        <v>126037</v>
      </c>
      <c r="H474" s="49">
        <v>853501</v>
      </c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56"/>
      <c r="AD474" s="49"/>
      <c r="AE474" s="49"/>
      <c r="AF474" s="186"/>
    </row>
    <row r="475" spans="1:32" ht="15.75">
      <c r="A475" s="48" t="s">
        <v>854</v>
      </c>
      <c r="B475" s="68" t="s">
        <v>450</v>
      </c>
      <c r="C475" s="49">
        <v>444</v>
      </c>
      <c r="D475" s="49">
        <v>0</v>
      </c>
      <c r="E475" s="49"/>
      <c r="F475" s="49">
        <v>0</v>
      </c>
      <c r="G475" s="49">
        <v>0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56">
        <v>444</v>
      </c>
      <c r="AD475" s="49">
        <v>444</v>
      </c>
      <c r="AE475" s="49"/>
      <c r="AF475" s="186"/>
    </row>
    <row r="476" spans="1:32" ht="15.75">
      <c r="A476" s="48" t="s">
        <v>855</v>
      </c>
      <c r="B476" s="68" t="s">
        <v>451</v>
      </c>
      <c r="C476" s="49">
        <v>2320873</v>
      </c>
      <c r="D476" s="49">
        <v>789980</v>
      </c>
      <c r="E476" s="49"/>
      <c r="F476" s="49">
        <v>436390</v>
      </c>
      <c r="G476" s="49">
        <v>353590</v>
      </c>
      <c r="H476" s="49"/>
      <c r="I476" s="49"/>
      <c r="J476" s="49"/>
      <c r="K476" s="49"/>
      <c r="L476" s="49"/>
      <c r="M476" s="49">
        <v>826</v>
      </c>
      <c r="N476" s="49">
        <v>1530893</v>
      </c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56"/>
      <c r="AD476" s="49"/>
      <c r="AE476" s="49"/>
      <c r="AF476" s="186"/>
    </row>
    <row r="477" spans="1:32" ht="15.75">
      <c r="A477" s="48" t="s">
        <v>856</v>
      </c>
      <c r="B477" s="68" t="s">
        <v>452</v>
      </c>
      <c r="C477" s="49">
        <v>1258041</v>
      </c>
      <c r="D477" s="49">
        <v>784700</v>
      </c>
      <c r="E477" s="49"/>
      <c r="F477" s="49">
        <v>433600</v>
      </c>
      <c r="G477" s="49">
        <v>351100</v>
      </c>
      <c r="H477" s="49"/>
      <c r="I477" s="49"/>
      <c r="J477" s="49"/>
      <c r="K477" s="49"/>
      <c r="L477" s="49"/>
      <c r="M477" s="49">
        <v>835</v>
      </c>
      <c r="N477" s="49">
        <v>473341</v>
      </c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56"/>
      <c r="AD477" s="49"/>
      <c r="AE477" s="49"/>
      <c r="AF477" s="186"/>
    </row>
    <row r="478" spans="1:32" ht="15.75">
      <c r="A478" s="48" t="s">
        <v>857</v>
      </c>
      <c r="B478" s="68" t="s">
        <v>453</v>
      </c>
      <c r="C478" s="49">
        <v>1450351</v>
      </c>
      <c r="D478" s="49">
        <v>903701</v>
      </c>
      <c r="E478" s="49"/>
      <c r="F478" s="49">
        <v>140140</v>
      </c>
      <c r="G478" s="49">
        <v>113560</v>
      </c>
      <c r="H478" s="49">
        <v>650001</v>
      </c>
      <c r="I478" s="49"/>
      <c r="J478" s="49"/>
      <c r="K478" s="49"/>
      <c r="L478" s="49"/>
      <c r="M478" s="49">
        <v>377</v>
      </c>
      <c r="N478" s="49">
        <v>546650</v>
      </c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56"/>
      <c r="AD478" s="49"/>
      <c r="AE478" s="49"/>
      <c r="AF478" s="186"/>
    </row>
    <row r="479" spans="1:32" ht="15.75">
      <c r="A479" s="48" t="s">
        <v>858</v>
      </c>
      <c r="B479" s="68" t="s">
        <v>454</v>
      </c>
      <c r="C479" s="49">
        <v>1447588</v>
      </c>
      <c r="D479" s="49">
        <v>0</v>
      </c>
      <c r="E479" s="49"/>
      <c r="F479" s="49"/>
      <c r="G479" s="49"/>
      <c r="H479" s="49"/>
      <c r="I479" s="49"/>
      <c r="J479" s="49"/>
      <c r="K479" s="49"/>
      <c r="L479" s="49"/>
      <c r="M479" s="49">
        <v>998</v>
      </c>
      <c r="N479" s="49">
        <v>1447588</v>
      </c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56"/>
      <c r="AD479" s="49"/>
      <c r="AE479" s="49"/>
      <c r="AF479" s="186"/>
    </row>
    <row r="480" spans="1:32" ht="15.75">
      <c r="A480" s="96" t="s">
        <v>859</v>
      </c>
      <c r="B480" s="117" t="s">
        <v>455</v>
      </c>
      <c r="C480" s="49">
        <v>1462843</v>
      </c>
      <c r="D480" s="98">
        <v>682743</v>
      </c>
      <c r="E480" s="98"/>
      <c r="F480" s="98"/>
      <c r="G480" s="98"/>
      <c r="H480" s="98">
        <v>682743</v>
      </c>
      <c r="I480" s="98"/>
      <c r="J480" s="98"/>
      <c r="K480" s="98"/>
      <c r="L480" s="98"/>
      <c r="M480" s="98">
        <v>538</v>
      </c>
      <c r="N480" s="98">
        <v>780100</v>
      </c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9"/>
      <c r="AD480" s="98"/>
      <c r="AE480" s="98"/>
      <c r="AF480" s="186"/>
    </row>
    <row r="481" spans="1:32" s="73" customFormat="1" ht="15.75">
      <c r="A481" s="632" t="s">
        <v>103</v>
      </c>
      <c r="B481" s="632"/>
      <c r="C481" s="50">
        <v>16456653</v>
      </c>
      <c r="D481" s="50">
        <v>8481661</v>
      </c>
      <c r="E481" s="50"/>
      <c r="F481" s="50">
        <v>1592980</v>
      </c>
      <c r="G481" s="50">
        <v>1296975</v>
      </c>
      <c r="H481" s="50">
        <v>5591706</v>
      </c>
      <c r="I481" s="50"/>
      <c r="J481" s="50"/>
      <c r="K481" s="50"/>
      <c r="L481" s="50"/>
      <c r="M481" s="50">
        <v>5353</v>
      </c>
      <c r="N481" s="50">
        <v>7973507</v>
      </c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>
        <v>1485</v>
      </c>
      <c r="AD481" s="50">
        <v>1485</v>
      </c>
      <c r="AE481" s="50"/>
      <c r="AF481" s="187"/>
    </row>
    <row r="482" spans="1:32" s="73" customFormat="1" ht="15.75">
      <c r="A482" s="633" t="s">
        <v>64</v>
      </c>
      <c r="B482" s="634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65"/>
      <c r="AD482" s="170"/>
      <c r="AE482" s="171"/>
      <c r="AF482" s="187"/>
    </row>
    <row r="483" spans="1:32" ht="15.75">
      <c r="A483" s="124" t="s">
        <v>860</v>
      </c>
      <c r="B483" s="137" t="s">
        <v>460</v>
      </c>
      <c r="C483" s="49">
        <v>1181697</v>
      </c>
      <c r="D483" s="87"/>
      <c r="E483" s="87"/>
      <c r="F483" s="87"/>
      <c r="G483" s="87"/>
      <c r="H483" s="87"/>
      <c r="I483" s="87"/>
      <c r="J483" s="87"/>
      <c r="K483" s="87"/>
      <c r="L483" s="87"/>
      <c r="M483" s="87">
        <v>690</v>
      </c>
      <c r="N483" s="87">
        <v>1181697</v>
      </c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6"/>
      <c r="AD483" s="87"/>
      <c r="AE483" s="87"/>
      <c r="AF483" s="186"/>
    </row>
    <row r="484" spans="1:32" ht="15.75">
      <c r="A484" s="48" t="s">
        <v>861</v>
      </c>
      <c r="B484" s="59" t="s">
        <v>456</v>
      </c>
      <c r="C484" s="49">
        <v>1045631</v>
      </c>
      <c r="D484" s="49"/>
      <c r="E484" s="49"/>
      <c r="F484" s="49"/>
      <c r="G484" s="49"/>
      <c r="H484" s="49"/>
      <c r="I484" s="49"/>
      <c r="J484" s="49"/>
      <c r="K484" s="49"/>
      <c r="L484" s="49"/>
      <c r="M484" s="49">
        <v>560</v>
      </c>
      <c r="N484" s="49">
        <v>1045631</v>
      </c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56"/>
      <c r="AD484" s="49"/>
      <c r="AE484" s="49"/>
      <c r="AF484" s="186"/>
    </row>
    <row r="485" spans="1:32" ht="15.75">
      <c r="A485" s="48" t="s">
        <v>862</v>
      </c>
      <c r="B485" s="59" t="s">
        <v>459</v>
      </c>
      <c r="C485" s="49">
        <v>931731</v>
      </c>
      <c r="D485" s="49"/>
      <c r="E485" s="49"/>
      <c r="F485" s="49"/>
      <c r="G485" s="49"/>
      <c r="H485" s="49"/>
      <c r="I485" s="49"/>
      <c r="J485" s="49"/>
      <c r="K485" s="49"/>
      <c r="L485" s="49"/>
      <c r="M485" s="49">
        <v>860</v>
      </c>
      <c r="N485" s="49">
        <v>931731</v>
      </c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56"/>
      <c r="AD485" s="49"/>
      <c r="AE485" s="49"/>
      <c r="AF485" s="186"/>
    </row>
    <row r="486" spans="1:32" ht="15.75">
      <c r="A486" s="48" t="s">
        <v>863</v>
      </c>
      <c r="B486" s="59" t="s">
        <v>458</v>
      </c>
      <c r="C486" s="49">
        <v>874381</v>
      </c>
      <c r="D486" s="49"/>
      <c r="E486" s="49"/>
      <c r="F486" s="49"/>
      <c r="G486" s="49"/>
      <c r="H486" s="49"/>
      <c r="I486" s="49"/>
      <c r="J486" s="49"/>
      <c r="K486" s="49"/>
      <c r="L486" s="49"/>
      <c r="M486" s="49">
        <v>730</v>
      </c>
      <c r="N486" s="49">
        <v>874381</v>
      </c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56"/>
      <c r="AD486" s="49"/>
      <c r="AE486" s="49"/>
      <c r="AF486" s="186"/>
    </row>
    <row r="487" spans="1:32" ht="15.75">
      <c r="A487" s="96" t="s">
        <v>864</v>
      </c>
      <c r="B487" s="111" t="s">
        <v>457</v>
      </c>
      <c r="C487" s="49">
        <v>490963</v>
      </c>
      <c r="D487" s="98"/>
      <c r="E487" s="98"/>
      <c r="F487" s="98"/>
      <c r="G487" s="98"/>
      <c r="H487" s="98"/>
      <c r="I487" s="98"/>
      <c r="J487" s="98"/>
      <c r="K487" s="98"/>
      <c r="L487" s="98"/>
      <c r="M487" s="98">
        <v>291</v>
      </c>
      <c r="N487" s="98">
        <v>490963</v>
      </c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9"/>
      <c r="AD487" s="98"/>
      <c r="AE487" s="98"/>
      <c r="AF487" s="186"/>
    </row>
    <row r="488" spans="1:32" s="73" customFormat="1" ht="15.75">
      <c r="A488" s="632" t="s">
        <v>104</v>
      </c>
      <c r="B488" s="632"/>
      <c r="C488" s="50">
        <v>4524403</v>
      </c>
      <c r="D488" s="50"/>
      <c r="E488" s="50"/>
      <c r="F488" s="50"/>
      <c r="G488" s="50"/>
      <c r="H488" s="50"/>
      <c r="I488" s="50"/>
      <c r="J488" s="50"/>
      <c r="K488" s="50"/>
      <c r="L488" s="50"/>
      <c r="M488" s="50">
        <v>3131</v>
      </c>
      <c r="N488" s="50">
        <v>4524403</v>
      </c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93"/>
      <c r="AD488" s="50"/>
      <c r="AE488" s="50"/>
      <c r="AF488" s="187"/>
    </row>
    <row r="489" spans="1:32" s="73" customFormat="1" ht="15.75">
      <c r="A489" s="176" t="s">
        <v>65</v>
      </c>
      <c r="B489" s="178"/>
      <c r="C489" s="170"/>
      <c r="D489" s="170"/>
      <c r="E489" s="170"/>
      <c r="F489" s="170"/>
      <c r="G489" s="170"/>
      <c r="H489" s="170"/>
      <c r="I489" s="170"/>
      <c r="J489" s="170"/>
      <c r="K489" s="178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65"/>
      <c r="AD489" s="170"/>
      <c r="AE489" s="171"/>
      <c r="AF489" s="187"/>
    </row>
    <row r="490" spans="1:32" ht="15.75">
      <c r="A490" s="144" t="s">
        <v>865</v>
      </c>
      <c r="B490" s="152" t="s">
        <v>461</v>
      </c>
      <c r="C490" s="49">
        <v>308752</v>
      </c>
      <c r="D490" s="146"/>
      <c r="E490" s="146"/>
      <c r="F490" s="146"/>
      <c r="G490" s="146"/>
      <c r="H490" s="146"/>
      <c r="I490" s="146"/>
      <c r="J490" s="146"/>
      <c r="K490" s="146"/>
      <c r="L490" s="146"/>
      <c r="M490" s="146">
        <v>241</v>
      </c>
      <c r="N490" s="146">
        <v>308752</v>
      </c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8"/>
      <c r="AD490" s="146"/>
      <c r="AE490" s="146"/>
      <c r="AF490" s="186"/>
    </row>
    <row r="491" spans="1:32" s="73" customFormat="1" ht="15.75">
      <c r="A491" s="632" t="s">
        <v>105</v>
      </c>
      <c r="B491" s="632"/>
      <c r="C491" s="50">
        <v>308752</v>
      </c>
      <c r="D491" s="50"/>
      <c r="E491" s="50"/>
      <c r="F491" s="50"/>
      <c r="G491" s="50"/>
      <c r="H491" s="50"/>
      <c r="I491" s="50"/>
      <c r="J491" s="50"/>
      <c r="K491" s="50"/>
      <c r="L491" s="50"/>
      <c r="M491" s="50">
        <v>241</v>
      </c>
      <c r="N491" s="50">
        <v>308752</v>
      </c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93"/>
      <c r="AD491" s="50"/>
      <c r="AE491" s="50"/>
      <c r="AF491" s="187"/>
    </row>
    <row r="492" spans="1:32" ht="15.75">
      <c r="A492" s="636" t="s">
        <v>469</v>
      </c>
      <c r="B492" s="637"/>
      <c r="C492" s="90"/>
      <c r="D492" s="90"/>
      <c r="E492" s="180"/>
      <c r="F492" s="180"/>
      <c r="G492" s="181"/>
      <c r="H492" s="181"/>
      <c r="I492" s="182"/>
      <c r="J492" s="182"/>
      <c r="K492" s="182"/>
      <c r="L492" s="183"/>
      <c r="M492" s="182"/>
      <c r="N492" s="182"/>
      <c r="O492" s="182"/>
      <c r="P492" s="182"/>
      <c r="Q492" s="182"/>
      <c r="R492" s="182"/>
      <c r="S492" s="182"/>
      <c r="T492" s="180"/>
      <c r="U492" s="182"/>
      <c r="V492" s="182"/>
      <c r="W492" s="182"/>
      <c r="X492" s="182"/>
      <c r="Y492" s="182"/>
      <c r="Z492" s="182"/>
      <c r="AA492" s="182"/>
      <c r="AB492" s="182"/>
      <c r="AC492" s="165"/>
      <c r="AD492" s="182"/>
      <c r="AE492" s="184"/>
      <c r="AF492" s="186"/>
    </row>
    <row r="493" spans="1:32" ht="15.75">
      <c r="A493" s="124" t="s">
        <v>866</v>
      </c>
      <c r="B493" s="137" t="s">
        <v>503</v>
      </c>
      <c r="C493" s="49">
        <v>289484</v>
      </c>
      <c r="D493" s="87">
        <v>289484</v>
      </c>
      <c r="E493" s="131">
        <v>289484</v>
      </c>
      <c r="F493" s="155"/>
      <c r="G493" s="156"/>
      <c r="H493" s="156"/>
      <c r="I493" s="131"/>
      <c r="J493" s="131"/>
      <c r="K493" s="131"/>
      <c r="L493" s="157"/>
      <c r="M493" s="131"/>
      <c r="N493" s="131"/>
      <c r="O493" s="131"/>
      <c r="P493" s="131"/>
      <c r="Q493" s="131"/>
      <c r="R493" s="131"/>
      <c r="S493" s="131"/>
      <c r="T493" s="137"/>
      <c r="U493" s="131"/>
      <c r="V493" s="131"/>
      <c r="W493" s="131"/>
      <c r="X493" s="131"/>
      <c r="Y493" s="131"/>
      <c r="Z493" s="131"/>
      <c r="AA493" s="131"/>
      <c r="AB493" s="131"/>
      <c r="AC493" s="86"/>
      <c r="AD493" s="131"/>
      <c r="AE493" s="158"/>
      <c r="AF493" s="186"/>
    </row>
    <row r="494" spans="1:32" ht="15.75">
      <c r="A494" s="48" t="s">
        <v>867</v>
      </c>
      <c r="B494" s="59" t="s">
        <v>504</v>
      </c>
      <c r="C494" s="49">
        <v>289484</v>
      </c>
      <c r="D494" s="49">
        <v>289484</v>
      </c>
      <c r="E494" s="40">
        <v>289484</v>
      </c>
      <c r="F494" s="69"/>
      <c r="G494" s="44"/>
      <c r="H494" s="44"/>
      <c r="I494" s="40"/>
      <c r="J494" s="40"/>
      <c r="K494" s="40"/>
      <c r="L494" s="58"/>
      <c r="M494" s="40"/>
      <c r="N494" s="40"/>
      <c r="O494" s="40"/>
      <c r="P494" s="40"/>
      <c r="Q494" s="40"/>
      <c r="R494" s="40"/>
      <c r="S494" s="40"/>
      <c r="T494" s="59"/>
      <c r="U494" s="40"/>
      <c r="V494" s="40"/>
      <c r="W494" s="40"/>
      <c r="X494" s="40"/>
      <c r="Y494" s="40"/>
      <c r="Z494" s="40"/>
      <c r="AA494" s="40"/>
      <c r="AB494" s="40"/>
      <c r="AC494" s="56"/>
      <c r="AD494" s="40"/>
      <c r="AE494" s="70"/>
      <c r="AF494" s="186"/>
    </row>
    <row r="495" spans="1:32" ht="15.75">
      <c r="A495" s="48" t="s">
        <v>868</v>
      </c>
      <c r="B495" s="59" t="s">
        <v>505</v>
      </c>
      <c r="C495" s="49">
        <v>461486</v>
      </c>
      <c r="D495" s="49">
        <v>461486</v>
      </c>
      <c r="E495" s="40">
        <v>461486</v>
      </c>
      <c r="F495" s="69"/>
      <c r="G495" s="44"/>
      <c r="H495" s="44"/>
      <c r="I495" s="40"/>
      <c r="J495" s="40"/>
      <c r="K495" s="40"/>
      <c r="L495" s="58"/>
      <c r="M495" s="40"/>
      <c r="N495" s="40"/>
      <c r="O495" s="40"/>
      <c r="P495" s="40"/>
      <c r="Q495" s="40"/>
      <c r="R495" s="40"/>
      <c r="S495" s="40"/>
      <c r="T495" s="59"/>
      <c r="U495" s="40"/>
      <c r="V495" s="40"/>
      <c r="W495" s="40"/>
      <c r="X495" s="40"/>
      <c r="Y495" s="40"/>
      <c r="Z495" s="40"/>
      <c r="AA495" s="40"/>
      <c r="AB495" s="40"/>
      <c r="AC495" s="56"/>
      <c r="AD495" s="40"/>
      <c r="AE495" s="70"/>
      <c r="AF495" s="186"/>
    </row>
    <row r="496" spans="1:32" ht="15.75">
      <c r="A496" s="48" t="s">
        <v>869</v>
      </c>
      <c r="B496" s="59" t="s">
        <v>506</v>
      </c>
      <c r="C496" s="49">
        <v>245503</v>
      </c>
      <c r="D496" s="49">
        <v>245503</v>
      </c>
      <c r="E496" s="40">
        <v>245503</v>
      </c>
      <c r="F496" s="69"/>
      <c r="G496" s="44"/>
      <c r="H496" s="44"/>
      <c r="I496" s="40"/>
      <c r="J496" s="40"/>
      <c r="K496" s="40"/>
      <c r="L496" s="58"/>
      <c r="M496" s="40"/>
      <c r="N496" s="40"/>
      <c r="O496" s="40"/>
      <c r="P496" s="40"/>
      <c r="Q496" s="40"/>
      <c r="R496" s="40"/>
      <c r="S496" s="40"/>
      <c r="T496" s="59"/>
      <c r="U496" s="40"/>
      <c r="V496" s="40"/>
      <c r="W496" s="40"/>
      <c r="X496" s="40"/>
      <c r="Y496" s="40"/>
      <c r="Z496" s="40"/>
      <c r="AA496" s="40"/>
      <c r="AB496" s="40"/>
      <c r="AC496" s="56"/>
      <c r="AD496" s="40"/>
      <c r="AE496" s="70"/>
      <c r="AF496" s="186"/>
    </row>
    <row r="497" spans="1:32" ht="15.75">
      <c r="A497" s="48" t="s">
        <v>870</v>
      </c>
      <c r="B497" s="59" t="s">
        <v>507</v>
      </c>
      <c r="C497" s="49">
        <v>428913</v>
      </c>
      <c r="D497" s="49">
        <v>428913</v>
      </c>
      <c r="E497" s="40">
        <v>428913</v>
      </c>
      <c r="F497" s="69"/>
      <c r="G497" s="44"/>
      <c r="H497" s="44"/>
      <c r="I497" s="40"/>
      <c r="J497" s="40"/>
      <c r="K497" s="40"/>
      <c r="L497" s="58"/>
      <c r="M497" s="40"/>
      <c r="N497" s="40"/>
      <c r="O497" s="40"/>
      <c r="P497" s="40"/>
      <c r="Q497" s="40"/>
      <c r="R497" s="40"/>
      <c r="S497" s="40"/>
      <c r="T497" s="59"/>
      <c r="U497" s="40"/>
      <c r="V497" s="40"/>
      <c r="W497" s="40"/>
      <c r="X497" s="40"/>
      <c r="Y497" s="40"/>
      <c r="Z497" s="40"/>
      <c r="AA497" s="40"/>
      <c r="AB497" s="40"/>
      <c r="AC497" s="56"/>
      <c r="AD497" s="40"/>
      <c r="AE497" s="70"/>
      <c r="AF497" s="186"/>
    </row>
    <row r="498" spans="1:32" ht="15.75">
      <c r="A498" s="96" t="s">
        <v>871</v>
      </c>
      <c r="B498" s="111" t="s">
        <v>508</v>
      </c>
      <c r="C498" s="49">
        <v>513238</v>
      </c>
      <c r="D498" s="98">
        <v>513238</v>
      </c>
      <c r="E498" s="106">
        <v>513238</v>
      </c>
      <c r="F498" s="121"/>
      <c r="G498" s="122"/>
      <c r="H498" s="122"/>
      <c r="I498" s="106"/>
      <c r="J498" s="106"/>
      <c r="K498" s="106"/>
      <c r="L498" s="79"/>
      <c r="M498" s="106"/>
      <c r="N498" s="106"/>
      <c r="O498" s="106"/>
      <c r="P498" s="106"/>
      <c r="Q498" s="106"/>
      <c r="R498" s="106"/>
      <c r="S498" s="106"/>
      <c r="T498" s="111"/>
      <c r="U498" s="106"/>
      <c r="V498" s="106"/>
      <c r="W498" s="106"/>
      <c r="X498" s="106"/>
      <c r="Y498" s="106"/>
      <c r="Z498" s="106"/>
      <c r="AA498" s="106"/>
      <c r="AB498" s="106"/>
      <c r="AC498" s="99"/>
      <c r="AD498" s="106"/>
      <c r="AE498" s="123"/>
      <c r="AF498" s="186"/>
    </row>
    <row r="499" spans="1:32" s="73" customFormat="1" ht="15.75">
      <c r="A499" s="635" t="s">
        <v>470</v>
      </c>
      <c r="B499" s="635"/>
      <c r="C499" s="50">
        <v>2228108</v>
      </c>
      <c r="D499" s="50">
        <v>2228108</v>
      </c>
      <c r="E499" s="50">
        <v>2228108</v>
      </c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93"/>
      <c r="AD499" s="50"/>
      <c r="AE499" s="50"/>
      <c r="AF499" s="187"/>
    </row>
    <row r="500" spans="1:32" s="73" customFormat="1" ht="15.75">
      <c r="A500" s="633" t="s">
        <v>66</v>
      </c>
      <c r="B500" s="634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65"/>
      <c r="AD500" s="170"/>
      <c r="AE500" s="171"/>
      <c r="AF500" s="187"/>
    </row>
    <row r="501" spans="1:32" ht="15.75">
      <c r="A501" s="124" t="s">
        <v>872</v>
      </c>
      <c r="B501" s="159" t="s">
        <v>462</v>
      </c>
      <c r="C501" s="49">
        <v>253075</v>
      </c>
      <c r="D501" s="87">
        <v>179588</v>
      </c>
      <c r="E501" s="87">
        <v>179588</v>
      </c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>
        <v>596</v>
      </c>
      <c r="R501" s="87">
        <v>73487</v>
      </c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6"/>
      <c r="AD501" s="87"/>
      <c r="AE501" s="87"/>
      <c r="AF501" s="186"/>
    </row>
    <row r="502" spans="1:32" ht="15.75">
      <c r="A502" s="48" t="s">
        <v>873</v>
      </c>
      <c r="B502" s="65" t="s">
        <v>463</v>
      </c>
      <c r="C502" s="49">
        <v>500496</v>
      </c>
      <c r="D502" s="49">
        <v>318053</v>
      </c>
      <c r="E502" s="49">
        <v>180652</v>
      </c>
      <c r="F502" s="49"/>
      <c r="G502" s="49"/>
      <c r="H502" s="49"/>
      <c r="I502" s="49">
        <v>137401</v>
      </c>
      <c r="J502" s="49"/>
      <c r="K502" s="49"/>
      <c r="L502" s="49"/>
      <c r="M502" s="49"/>
      <c r="N502" s="49"/>
      <c r="O502" s="49"/>
      <c r="P502" s="49"/>
      <c r="Q502" s="49">
        <v>60</v>
      </c>
      <c r="R502" s="49">
        <v>73487</v>
      </c>
      <c r="S502" s="49">
        <v>82</v>
      </c>
      <c r="T502" s="49">
        <v>108956</v>
      </c>
      <c r="U502" s="49"/>
      <c r="V502" s="49"/>
      <c r="W502" s="49"/>
      <c r="X502" s="49"/>
      <c r="Y502" s="49"/>
      <c r="Z502" s="49"/>
      <c r="AA502" s="49"/>
      <c r="AB502" s="49"/>
      <c r="AC502" s="56"/>
      <c r="AD502" s="49"/>
      <c r="AE502" s="49"/>
      <c r="AF502" s="186"/>
    </row>
    <row r="503" spans="1:32" ht="15.75">
      <c r="A503" s="48" t="s">
        <v>874</v>
      </c>
      <c r="B503" s="65" t="s">
        <v>464</v>
      </c>
      <c r="C503" s="49">
        <v>182210</v>
      </c>
      <c r="D503" s="49">
        <v>182210</v>
      </c>
      <c r="E503" s="49">
        <v>182210</v>
      </c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56"/>
      <c r="AD503" s="49"/>
      <c r="AE503" s="49"/>
      <c r="AF503" s="186"/>
    </row>
    <row r="504" spans="1:32" ht="15.75">
      <c r="A504" s="96" t="s">
        <v>875</v>
      </c>
      <c r="B504" s="114" t="s">
        <v>465</v>
      </c>
      <c r="C504" s="49">
        <v>705521</v>
      </c>
      <c r="D504" s="98"/>
      <c r="E504" s="98"/>
      <c r="F504" s="98"/>
      <c r="G504" s="98"/>
      <c r="H504" s="98"/>
      <c r="I504" s="98"/>
      <c r="J504" s="98"/>
      <c r="K504" s="98"/>
      <c r="L504" s="98"/>
      <c r="M504" s="98">
        <v>540</v>
      </c>
      <c r="N504" s="98">
        <v>705521</v>
      </c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9"/>
      <c r="AD504" s="98"/>
      <c r="AE504" s="98"/>
      <c r="AF504" s="186"/>
    </row>
    <row r="505" spans="1:32" s="73" customFormat="1" ht="15.75">
      <c r="A505" s="632" t="s">
        <v>106</v>
      </c>
      <c r="B505" s="632"/>
      <c r="C505" s="50">
        <v>1641302</v>
      </c>
      <c r="D505" s="50">
        <v>679851</v>
      </c>
      <c r="E505" s="50">
        <v>542450</v>
      </c>
      <c r="F505" s="50"/>
      <c r="G505" s="50"/>
      <c r="H505" s="50"/>
      <c r="I505" s="50">
        <v>137401</v>
      </c>
      <c r="J505" s="50"/>
      <c r="K505" s="50"/>
      <c r="L505" s="50"/>
      <c r="M505" s="50">
        <v>540</v>
      </c>
      <c r="N505" s="50">
        <v>705521</v>
      </c>
      <c r="O505" s="50"/>
      <c r="P505" s="50"/>
      <c r="Q505" s="50">
        <v>656</v>
      </c>
      <c r="R505" s="50">
        <v>146974</v>
      </c>
      <c r="S505" s="50">
        <v>82</v>
      </c>
      <c r="T505" s="50">
        <v>108956</v>
      </c>
      <c r="U505" s="50"/>
      <c r="V505" s="50"/>
      <c r="W505" s="50"/>
      <c r="X505" s="50"/>
      <c r="Y505" s="50"/>
      <c r="Z505" s="50"/>
      <c r="AA505" s="50"/>
      <c r="AB505" s="50"/>
      <c r="AC505" s="93"/>
      <c r="AD505" s="50"/>
      <c r="AE505" s="50"/>
      <c r="AF505" s="187"/>
    </row>
    <row r="506" spans="1:32" s="73" customFormat="1" ht="15.75">
      <c r="A506" s="633" t="s">
        <v>32</v>
      </c>
      <c r="B506" s="634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65"/>
      <c r="AD506" s="170"/>
      <c r="AE506" s="171"/>
      <c r="AF506" s="187"/>
    </row>
    <row r="507" spans="1:32" ht="15.75">
      <c r="A507" s="124" t="s">
        <v>876</v>
      </c>
      <c r="B507" s="159" t="s">
        <v>33</v>
      </c>
      <c r="C507" s="49">
        <v>273440</v>
      </c>
      <c r="D507" s="87">
        <v>273440</v>
      </c>
      <c r="E507" s="87">
        <v>273440</v>
      </c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6"/>
      <c r="AD507" s="87"/>
      <c r="AE507" s="87"/>
      <c r="AF507" s="186"/>
    </row>
    <row r="508" spans="1:32" ht="15.75">
      <c r="A508" s="96" t="s">
        <v>877</v>
      </c>
      <c r="B508" s="114" t="s">
        <v>34</v>
      </c>
      <c r="C508" s="49">
        <v>424397</v>
      </c>
      <c r="D508" s="98">
        <v>424397</v>
      </c>
      <c r="E508" s="98"/>
      <c r="F508" s="98"/>
      <c r="G508" s="98">
        <v>424397</v>
      </c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9"/>
      <c r="AD508" s="98"/>
      <c r="AE508" s="98"/>
      <c r="AF508" s="186"/>
    </row>
    <row r="509" spans="1:32" s="73" customFormat="1" ht="15.75">
      <c r="A509" s="632" t="s">
        <v>107</v>
      </c>
      <c r="B509" s="632"/>
      <c r="C509" s="50">
        <v>697837</v>
      </c>
      <c r="D509" s="50">
        <v>697837</v>
      </c>
      <c r="E509" s="50">
        <v>273440</v>
      </c>
      <c r="F509" s="50"/>
      <c r="G509" s="50">
        <v>424397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93"/>
      <c r="AD509" s="50"/>
      <c r="AE509" s="50"/>
      <c r="AF509" s="187"/>
    </row>
    <row r="510" spans="1:32" s="73" customFormat="1" ht="15.75">
      <c r="A510" s="633" t="s">
        <v>67</v>
      </c>
      <c r="B510" s="634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65"/>
      <c r="AD510" s="170"/>
      <c r="AE510" s="171"/>
      <c r="AF510" s="187"/>
    </row>
    <row r="511" spans="1:32" ht="15.75">
      <c r="A511" s="124" t="s">
        <v>878</v>
      </c>
      <c r="B511" s="149" t="s">
        <v>68</v>
      </c>
      <c r="C511" s="49">
        <v>86365</v>
      </c>
      <c r="D511" s="87">
        <v>86365</v>
      </c>
      <c r="E511" s="87">
        <v>86365</v>
      </c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6"/>
      <c r="AD511" s="87"/>
      <c r="AE511" s="87"/>
      <c r="AF511" s="186"/>
    </row>
    <row r="512" spans="1:32" ht="15.75">
      <c r="A512" s="96" t="s">
        <v>879</v>
      </c>
      <c r="B512" s="117" t="s">
        <v>69</v>
      </c>
      <c r="C512" s="49">
        <v>86365</v>
      </c>
      <c r="D512" s="98">
        <v>86365</v>
      </c>
      <c r="E512" s="98">
        <v>86365</v>
      </c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9"/>
      <c r="AD512" s="98"/>
      <c r="AE512" s="98"/>
      <c r="AF512" s="186"/>
    </row>
    <row r="513" spans="1:32" s="73" customFormat="1" ht="15.75">
      <c r="A513" s="632" t="s">
        <v>466</v>
      </c>
      <c r="B513" s="632"/>
      <c r="C513" s="50">
        <v>172730</v>
      </c>
      <c r="D513" s="50">
        <v>172730</v>
      </c>
      <c r="E513" s="50">
        <v>172730</v>
      </c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93"/>
      <c r="AD513" s="50"/>
      <c r="AE513" s="50"/>
      <c r="AF513" s="187"/>
    </row>
    <row r="514" spans="1:32" ht="15.75">
      <c r="A514" s="610" t="s">
        <v>471</v>
      </c>
      <c r="B514" s="610"/>
      <c r="C514" s="50">
        <v>597356782</v>
      </c>
      <c r="D514" s="50">
        <v>260524741</v>
      </c>
      <c r="E514" s="50">
        <v>52903915</v>
      </c>
      <c r="F514" s="50">
        <v>29302038</v>
      </c>
      <c r="G514" s="50">
        <v>26868539</v>
      </c>
      <c r="H514" s="50">
        <v>136497366</v>
      </c>
      <c r="I514" s="50">
        <v>14353249</v>
      </c>
      <c r="J514" s="50">
        <v>599634</v>
      </c>
      <c r="K514" s="50">
        <v>5</v>
      </c>
      <c r="L514" s="50">
        <v>9761452</v>
      </c>
      <c r="M514" s="50">
        <v>154220.40999999997</v>
      </c>
      <c r="N514" s="50">
        <v>208858109</v>
      </c>
      <c r="O514" s="50">
        <v>975.5</v>
      </c>
      <c r="P514" s="50">
        <v>970357</v>
      </c>
      <c r="Q514" s="50">
        <v>128895.2</v>
      </c>
      <c r="R514" s="50">
        <v>113375397</v>
      </c>
      <c r="S514" s="50">
        <v>2375.94</v>
      </c>
      <c r="T514" s="50">
        <v>2492313</v>
      </c>
      <c r="U514" s="50">
        <v>6</v>
      </c>
      <c r="V514" s="50">
        <v>305763</v>
      </c>
      <c r="W514" s="50">
        <v>0</v>
      </c>
      <c r="X514" s="50">
        <v>0</v>
      </c>
      <c r="Y514" s="50">
        <v>0</v>
      </c>
      <c r="Z514" s="50">
        <v>0</v>
      </c>
      <c r="AA514" s="50">
        <v>0</v>
      </c>
      <c r="AB514" s="50">
        <v>0</v>
      </c>
      <c r="AC514" s="50">
        <v>1068650</v>
      </c>
      <c r="AD514" s="50">
        <v>1014551</v>
      </c>
      <c r="AE514" s="50">
        <v>40765</v>
      </c>
      <c r="AF514" s="186"/>
    </row>
    <row r="515" spans="3:31" ht="15.75" hidden="1"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</row>
  </sheetData>
  <sheetProtection/>
  <autoFilter ref="A9:AE515"/>
  <mergeCells count="86">
    <mergeCell ref="E5:S5"/>
    <mergeCell ref="U5:AE5"/>
    <mergeCell ref="D6:D7"/>
    <mergeCell ref="E6:J6"/>
    <mergeCell ref="K6:L7"/>
    <mergeCell ref="M6:N7"/>
    <mergeCell ref="AC6:AC7"/>
    <mergeCell ref="AD6:AD7"/>
    <mergeCell ref="AE6:AE7"/>
    <mergeCell ref="S6:T7"/>
    <mergeCell ref="A68:B68"/>
    <mergeCell ref="A43:B43"/>
    <mergeCell ref="A13:B13"/>
    <mergeCell ref="A39:B39"/>
    <mergeCell ref="T1:AE1"/>
    <mergeCell ref="T2:AE2"/>
    <mergeCell ref="A3:U3"/>
    <mergeCell ref="A5:A8"/>
    <mergeCell ref="B5:B8"/>
    <mergeCell ref="C5:C7"/>
    <mergeCell ref="A197:B197"/>
    <mergeCell ref="A357:B357"/>
    <mergeCell ref="A361:B361"/>
    <mergeCell ref="A142:B142"/>
    <mergeCell ref="V6:AB6"/>
    <mergeCell ref="A125:B125"/>
    <mergeCell ref="O6:P7"/>
    <mergeCell ref="Q6:R7"/>
    <mergeCell ref="A69:B69"/>
    <mergeCell ref="A62:B62"/>
    <mergeCell ref="A141:B141"/>
    <mergeCell ref="A362:B362"/>
    <mergeCell ref="A157:B157"/>
    <mergeCell ref="A169:B169"/>
    <mergeCell ref="A170:B170"/>
    <mergeCell ref="A177:B177"/>
    <mergeCell ref="A178:B178"/>
    <mergeCell ref="A186:B186"/>
    <mergeCell ref="A187:B187"/>
    <mergeCell ref="A190:B190"/>
    <mergeCell ref="A384:B384"/>
    <mergeCell ref="A385:B385"/>
    <mergeCell ref="A396:B396"/>
    <mergeCell ref="A397:B397"/>
    <mergeCell ref="A400:B400"/>
    <mergeCell ref="A401:B401"/>
    <mergeCell ref="A435:B435"/>
    <mergeCell ref="A436:B436"/>
    <mergeCell ref="A438:B438"/>
    <mergeCell ref="A439:B439"/>
    <mergeCell ref="A403:B403"/>
    <mergeCell ref="A374:B374"/>
    <mergeCell ref="A377:B377"/>
    <mergeCell ref="A378:B378"/>
    <mergeCell ref="A380:B380"/>
    <mergeCell ref="A381:B381"/>
    <mergeCell ref="A481:B481"/>
    <mergeCell ref="A482:B482"/>
    <mergeCell ref="A442:B442"/>
    <mergeCell ref="A404:B404"/>
    <mergeCell ref="A409:B409"/>
    <mergeCell ref="A413:B413"/>
    <mergeCell ref="A414:B414"/>
    <mergeCell ref="A419:B419"/>
    <mergeCell ref="A428:B428"/>
    <mergeCell ref="A429:B429"/>
    <mergeCell ref="A488:B488"/>
    <mergeCell ref="A443:B443"/>
    <mergeCell ref="A454:B454"/>
    <mergeCell ref="A455:B455"/>
    <mergeCell ref="A458:B458"/>
    <mergeCell ref="A459:B459"/>
    <mergeCell ref="A461:B461"/>
    <mergeCell ref="A462:B462"/>
    <mergeCell ref="A464:B464"/>
    <mergeCell ref="A465:B465"/>
    <mergeCell ref="A509:B509"/>
    <mergeCell ref="A510:B510"/>
    <mergeCell ref="A513:B513"/>
    <mergeCell ref="A514:B514"/>
    <mergeCell ref="A491:B491"/>
    <mergeCell ref="A492:B492"/>
    <mergeCell ref="A499:B499"/>
    <mergeCell ref="A500:B500"/>
    <mergeCell ref="A505:B505"/>
    <mergeCell ref="A506:B506"/>
  </mergeCells>
  <printOptions/>
  <pageMargins left="0" right="0" top="0.3937007874015748" bottom="0.31496062992125984" header="0.31496062992125984" footer="0.31496062992125984"/>
  <pageSetup fitToHeight="999" fitToWidth="1"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1.8515625" style="0" customWidth="1"/>
    <col min="2" max="2" width="19.57421875" style="0" customWidth="1"/>
    <col min="3" max="3" width="21.7109375" style="0" customWidth="1"/>
    <col min="4" max="4" width="12.00390625" style="0" customWidth="1"/>
  </cols>
  <sheetData>
    <row r="2" spans="1:4" ht="31.5" customHeight="1">
      <c r="A2" s="695" t="s">
        <v>972</v>
      </c>
      <c r="B2" s="695"/>
      <c r="C2" s="695"/>
      <c r="D2" s="695"/>
    </row>
    <row r="4" spans="1:4" ht="44.25" customHeight="1">
      <c r="A4" s="20" t="s">
        <v>954</v>
      </c>
      <c r="B4" s="20" t="s">
        <v>956</v>
      </c>
      <c r="C4" s="20" t="s">
        <v>955</v>
      </c>
      <c r="D4" s="20" t="s">
        <v>957</v>
      </c>
    </row>
    <row r="5" spans="1:4" ht="30">
      <c r="A5" s="22" t="s">
        <v>958</v>
      </c>
      <c r="B5" s="21">
        <v>495</v>
      </c>
      <c r="C5" s="21">
        <v>114</v>
      </c>
      <c r="D5" s="21">
        <f>B5+C5</f>
        <v>609</v>
      </c>
    </row>
    <row r="6" spans="1:4" ht="15">
      <c r="A6" s="22" t="s">
        <v>959</v>
      </c>
      <c r="B6" s="21">
        <v>114</v>
      </c>
      <c r="C6" s="21">
        <v>50</v>
      </c>
      <c r="D6" s="21">
        <f aca="true" t="shared" si="0" ref="D6:D17">B6+C6</f>
        <v>164</v>
      </c>
    </row>
    <row r="7" spans="1:4" ht="15">
      <c r="A7" s="22" t="s">
        <v>960</v>
      </c>
      <c r="B7" s="21">
        <v>89</v>
      </c>
      <c r="C7" s="21">
        <v>15</v>
      </c>
      <c r="D7" s="21">
        <f t="shared" si="0"/>
        <v>104</v>
      </c>
    </row>
    <row r="8" spans="1:4" ht="15">
      <c r="A8" s="22" t="s">
        <v>961</v>
      </c>
      <c r="B8" s="21">
        <v>112</v>
      </c>
      <c r="C8" s="21">
        <v>25</v>
      </c>
      <c r="D8" s="21">
        <f t="shared" si="0"/>
        <v>137</v>
      </c>
    </row>
    <row r="9" spans="1:4" ht="15">
      <c r="A9" s="22" t="s">
        <v>962</v>
      </c>
      <c r="B9" s="21">
        <v>127</v>
      </c>
      <c r="C9" s="21">
        <v>17</v>
      </c>
      <c r="D9" s="21">
        <f t="shared" si="0"/>
        <v>144</v>
      </c>
    </row>
    <row r="10" spans="1:4" ht="15">
      <c r="A10" s="22" t="s">
        <v>963</v>
      </c>
      <c r="B10" s="21">
        <v>50</v>
      </c>
      <c r="C10" s="21">
        <v>7</v>
      </c>
      <c r="D10" s="21">
        <f t="shared" si="0"/>
        <v>57</v>
      </c>
    </row>
    <row r="11" spans="1:4" ht="15">
      <c r="A11" s="22" t="s">
        <v>964</v>
      </c>
      <c r="B11" s="21">
        <v>4</v>
      </c>
      <c r="C11" s="21"/>
      <c r="D11" s="21">
        <f t="shared" si="0"/>
        <v>4</v>
      </c>
    </row>
    <row r="12" spans="1:4" ht="30">
      <c r="A12" s="22" t="s">
        <v>965</v>
      </c>
      <c r="B12" s="21">
        <v>4</v>
      </c>
      <c r="C12" s="21">
        <v>2</v>
      </c>
      <c r="D12" s="21">
        <f t="shared" si="0"/>
        <v>6</v>
      </c>
    </row>
    <row r="13" spans="1:4" ht="15">
      <c r="A13" s="22" t="s">
        <v>966</v>
      </c>
      <c r="B13" s="21">
        <v>206</v>
      </c>
      <c r="C13" s="21">
        <v>23</v>
      </c>
      <c r="D13" s="21">
        <f t="shared" si="0"/>
        <v>229</v>
      </c>
    </row>
    <row r="14" spans="1:4" ht="15">
      <c r="A14" s="22" t="s">
        <v>967</v>
      </c>
      <c r="B14" s="21">
        <v>4</v>
      </c>
      <c r="C14" s="21"/>
      <c r="D14" s="21">
        <f t="shared" si="0"/>
        <v>4</v>
      </c>
    </row>
    <row r="15" spans="1:4" ht="15">
      <c r="A15" s="22" t="s">
        <v>968</v>
      </c>
      <c r="B15" s="21">
        <v>112</v>
      </c>
      <c r="C15" s="21">
        <v>28</v>
      </c>
      <c r="D15" s="21">
        <f t="shared" si="0"/>
        <v>140</v>
      </c>
    </row>
    <row r="16" spans="1:4" ht="15">
      <c r="A16" s="22" t="s">
        <v>969</v>
      </c>
      <c r="B16" s="21">
        <v>37</v>
      </c>
      <c r="C16" s="21"/>
      <c r="D16" s="21">
        <f t="shared" si="0"/>
        <v>37</v>
      </c>
    </row>
    <row r="17" spans="1:4" ht="75">
      <c r="A17" s="22" t="s">
        <v>971</v>
      </c>
      <c r="B17" s="21">
        <v>12</v>
      </c>
      <c r="C17" s="21">
        <v>2</v>
      </c>
      <c r="D17" s="21">
        <f t="shared" si="0"/>
        <v>14</v>
      </c>
    </row>
    <row r="18" spans="1:4" ht="15">
      <c r="A18" s="23" t="s">
        <v>970</v>
      </c>
      <c r="B18" s="24">
        <f>B5+B12+B13+B14+B15+B16+B17</f>
        <v>870</v>
      </c>
      <c r="C18" s="24">
        <f>C5+C12+C13+C14+C15+C16+C17</f>
        <v>169</v>
      </c>
      <c r="D18" s="24">
        <f>D5+D12+D13+D14+D15+D16+D17</f>
        <v>1039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showZeros="0" tabSelected="1" zoomScaleSheetLayoutView="75" zoomScalePageLayoutView="0" workbookViewId="0" topLeftCell="A1">
      <selection activeCell="I12" sqref="I12"/>
    </sheetView>
  </sheetViews>
  <sheetFormatPr defaultColWidth="9.140625" defaultRowHeight="15"/>
  <cols>
    <col min="1" max="1" width="6.140625" style="517" customWidth="1"/>
    <col min="2" max="2" width="41.421875" style="518" customWidth="1"/>
    <col min="3" max="3" width="15.421875" style="516" customWidth="1"/>
    <col min="4" max="4" width="20.7109375" style="516" hidden="1" customWidth="1"/>
    <col min="5" max="5" width="12.57421875" style="516" customWidth="1"/>
    <col min="6" max="6" width="11.421875" style="516" customWidth="1"/>
    <col min="7" max="7" width="12.140625" style="516" customWidth="1"/>
    <col min="8" max="8" width="14.00390625" style="516" customWidth="1"/>
    <col min="9" max="9" width="10.421875" style="516" customWidth="1"/>
    <col min="10" max="10" width="17.421875" style="516" hidden="1" customWidth="1"/>
    <col min="11" max="11" width="12.00390625" style="525" hidden="1" customWidth="1"/>
    <col min="12" max="12" width="18.8515625" style="516" hidden="1" customWidth="1"/>
    <col min="13" max="13" width="11.140625" style="516" customWidth="1"/>
    <col min="14" max="14" width="14.421875" style="516" customWidth="1"/>
    <col min="15" max="15" width="10.00390625" style="516" customWidth="1"/>
    <col min="16" max="16" width="10.8515625" style="516" customWidth="1"/>
    <col min="17" max="17" width="10.7109375" style="516" customWidth="1"/>
    <col min="18" max="18" width="12.28125" style="516" customWidth="1"/>
    <col min="19" max="19" width="9.8515625" style="516" customWidth="1"/>
    <col min="20" max="20" width="11.00390625" style="516" customWidth="1"/>
    <col min="21" max="21" width="19.00390625" style="516" hidden="1" customWidth="1"/>
    <col min="22" max="22" width="11.00390625" style="516" hidden="1" customWidth="1"/>
    <col min="23" max="23" width="10.00390625" style="516" hidden="1" customWidth="1"/>
    <col min="24" max="24" width="11.140625" style="516" hidden="1" customWidth="1"/>
    <col min="25" max="25" width="8.28125" style="516" hidden="1" customWidth="1"/>
    <col min="26" max="26" width="39.28125" style="516" hidden="1" customWidth="1"/>
    <col min="27" max="28" width="16.57421875" style="516" hidden="1" customWidth="1"/>
    <col min="29" max="29" width="19.8515625" style="515" bestFit="1" customWidth="1"/>
    <col min="30" max="30" width="9.140625" style="515" customWidth="1"/>
    <col min="31" max="16384" width="9.140625" style="516" customWidth="1"/>
  </cols>
  <sheetData>
    <row r="1" spans="1:24" ht="88.5" customHeight="1">
      <c r="A1" s="527"/>
      <c r="B1" s="528"/>
      <c r="C1" s="529"/>
      <c r="D1" s="529"/>
      <c r="E1" s="529"/>
      <c r="F1" s="717" t="s">
        <v>1108</v>
      </c>
      <c r="G1" s="717"/>
      <c r="H1" s="717"/>
      <c r="I1" s="717"/>
      <c r="J1" s="717"/>
      <c r="K1" s="530"/>
      <c r="L1" s="529"/>
      <c r="M1" s="529"/>
      <c r="N1" s="529"/>
      <c r="O1" s="531"/>
      <c r="P1" s="531"/>
      <c r="Q1" s="531"/>
      <c r="R1" s="531"/>
      <c r="S1" s="531"/>
      <c r="T1" s="531"/>
      <c r="U1" s="519"/>
      <c r="V1" s="519"/>
      <c r="W1" s="519"/>
      <c r="X1" s="519"/>
    </row>
    <row r="2" spans="1:24" ht="25.5" customHeight="1">
      <c r="A2" s="721" t="s">
        <v>1103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532"/>
      <c r="M2" s="532"/>
      <c r="N2" s="532"/>
      <c r="O2" s="532"/>
      <c r="P2" s="532"/>
      <c r="Q2" s="532"/>
      <c r="R2" s="532"/>
      <c r="S2" s="532"/>
      <c r="T2" s="532"/>
      <c r="U2" s="520"/>
      <c r="V2" s="520"/>
      <c r="W2" s="520"/>
      <c r="X2" s="520"/>
    </row>
    <row r="3" spans="1:24" ht="1.5" customHeight="1">
      <c r="A3" s="533"/>
      <c r="B3" s="534"/>
      <c r="C3" s="535"/>
      <c r="D3" s="535"/>
      <c r="E3" s="535"/>
      <c r="F3" s="535"/>
      <c r="G3" s="535"/>
      <c r="H3" s="535"/>
      <c r="I3" s="535"/>
      <c r="J3" s="535"/>
      <c r="K3" s="536"/>
      <c r="L3" s="535"/>
      <c r="M3" s="535"/>
      <c r="N3" s="535"/>
      <c r="O3" s="535"/>
      <c r="P3" s="535"/>
      <c r="Q3" s="535"/>
      <c r="R3" s="535"/>
      <c r="S3" s="535"/>
      <c r="T3" s="535"/>
      <c r="U3" s="521"/>
      <c r="V3" s="521"/>
      <c r="W3" s="521"/>
      <c r="X3" s="521"/>
    </row>
    <row r="4" spans="1:24" ht="24.75" customHeight="1">
      <c r="A4" s="713" t="s">
        <v>1</v>
      </c>
      <c r="B4" s="708" t="s">
        <v>1073</v>
      </c>
      <c r="C4" s="708" t="s">
        <v>1065</v>
      </c>
      <c r="D4" s="718" t="s">
        <v>1063</v>
      </c>
      <c r="E4" s="719"/>
      <c r="F4" s="719"/>
      <c r="G4" s="719"/>
      <c r="H4" s="719"/>
      <c r="I4" s="719"/>
      <c r="J4" s="720"/>
      <c r="K4" s="718" t="s">
        <v>1063</v>
      </c>
      <c r="L4" s="719"/>
      <c r="M4" s="719"/>
      <c r="N4" s="719"/>
      <c r="O4" s="719"/>
      <c r="P4" s="719"/>
      <c r="Q4" s="719"/>
      <c r="R4" s="719"/>
      <c r="S4" s="719"/>
      <c r="T4" s="720"/>
      <c r="U4" s="706" t="s">
        <v>1071</v>
      </c>
      <c r="V4" s="706"/>
      <c r="W4" s="706"/>
      <c r="X4" s="707"/>
    </row>
    <row r="5" spans="1:24" ht="15.75">
      <c r="A5" s="714"/>
      <c r="B5" s="715"/>
      <c r="C5" s="714"/>
      <c r="D5" s="708" t="s">
        <v>1064</v>
      </c>
      <c r="E5" s="710" t="s">
        <v>5</v>
      </c>
      <c r="F5" s="710"/>
      <c r="G5" s="710"/>
      <c r="H5" s="710"/>
      <c r="I5" s="710"/>
      <c r="J5" s="710"/>
      <c r="K5" s="711" t="s">
        <v>7</v>
      </c>
      <c r="L5" s="711"/>
      <c r="M5" s="700" t="s">
        <v>8</v>
      </c>
      <c r="N5" s="701"/>
      <c r="O5" s="700" t="s">
        <v>9</v>
      </c>
      <c r="P5" s="701"/>
      <c r="Q5" s="700" t="s">
        <v>10</v>
      </c>
      <c r="R5" s="701"/>
      <c r="S5" s="700" t="s">
        <v>11</v>
      </c>
      <c r="T5" s="701"/>
      <c r="U5" s="696" t="s">
        <v>976</v>
      </c>
      <c r="V5" s="698" t="s">
        <v>1081</v>
      </c>
      <c r="W5" s="698" t="s">
        <v>1070</v>
      </c>
      <c r="X5" s="698" t="s">
        <v>1072</v>
      </c>
    </row>
    <row r="6" spans="1:24" ht="23.25" customHeight="1">
      <c r="A6" s="714"/>
      <c r="B6" s="715"/>
      <c r="C6" s="709"/>
      <c r="D6" s="709"/>
      <c r="E6" s="546" t="s">
        <v>1074</v>
      </c>
      <c r="F6" s="546" t="s">
        <v>1075</v>
      </c>
      <c r="G6" s="546" t="s">
        <v>1076</v>
      </c>
      <c r="H6" s="547" t="s">
        <v>1077</v>
      </c>
      <c r="I6" s="548" t="s">
        <v>1078</v>
      </c>
      <c r="J6" s="548" t="s">
        <v>1079</v>
      </c>
      <c r="K6" s="711"/>
      <c r="L6" s="711"/>
      <c r="M6" s="702"/>
      <c r="N6" s="703"/>
      <c r="O6" s="702"/>
      <c r="P6" s="703"/>
      <c r="Q6" s="702"/>
      <c r="R6" s="703"/>
      <c r="S6" s="702"/>
      <c r="T6" s="703"/>
      <c r="U6" s="697"/>
      <c r="V6" s="699"/>
      <c r="W6" s="699"/>
      <c r="X6" s="699"/>
    </row>
    <row r="7" spans="1:24" ht="17.25" customHeight="1">
      <c r="A7" s="709"/>
      <c r="B7" s="716"/>
      <c r="C7" s="549" t="s">
        <v>1066</v>
      </c>
      <c r="D7" s="549" t="s">
        <v>1066</v>
      </c>
      <c r="E7" s="549" t="s">
        <v>1066</v>
      </c>
      <c r="F7" s="549" t="s">
        <v>1066</v>
      </c>
      <c r="G7" s="549" t="s">
        <v>1066</v>
      </c>
      <c r="H7" s="549" t="s">
        <v>1066</v>
      </c>
      <c r="I7" s="549" t="s">
        <v>1066</v>
      </c>
      <c r="J7" s="549" t="s">
        <v>1066</v>
      </c>
      <c r="K7" s="550" t="s">
        <v>1067</v>
      </c>
      <c r="L7" s="549" t="s">
        <v>1066</v>
      </c>
      <c r="M7" s="549" t="s">
        <v>1068</v>
      </c>
      <c r="N7" s="549" t="s">
        <v>1066</v>
      </c>
      <c r="O7" s="549" t="s">
        <v>1068</v>
      </c>
      <c r="P7" s="549" t="s">
        <v>1066</v>
      </c>
      <c r="Q7" s="549" t="s">
        <v>1068</v>
      </c>
      <c r="R7" s="549" t="s">
        <v>1066</v>
      </c>
      <c r="S7" s="549" t="s">
        <v>1069</v>
      </c>
      <c r="T7" s="549" t="s">
        <v>1066</v>
      </c>
      <c r="U7" s="522" t="s">
        <v>1066</v>
      </c>
      <c r="V7" s="522" t="s">
        <v>1066</v>
      </c>
      <c r="W7" s="522" t="s">
        <v>1066</v>
      </c>
      <c r="X7" s="522" t="s">
        <v>1066</v>
      </c>
    </row>
    <row r="8" spans="1:24" ht="16.5" customHeight="1">
      <c r="A8" s="551">
        <v>1</v>
      </c>
      <c r="B8" s="551">
        <v>2</v>
      </c>
      <c r="C8" s="551">
        <v>3</v>
      </c>
      <c r="D8" s="551">
        <v>4</v>
      </c>
      <c r="E8" s="551">
        <v>5</v>
      </c>
      <c r="F8" s="551">
        <v>6</v>
      </c>
      <c r="G8" s="551">
        <v>7</v>
      </c>
      <c r="H8" s="551">
        <v>8</v>
      </c>
      <c r="I8" s="551">
        <v>9</v>
      </c>
      <c r="J8" s="551">
        <v>10</v>
      </c>
      <c r="K8" s="551">
        <v>11</v>
      </c>
      <c r="L8" s="551">
        <v>12</v>
      </c>
      <c r="M8" s="551">
        <v>13</v>
      </c>
      <c r="N8" s="551">
        <v>14</v>
      </c>
      <c r="O8" s="551">
        <v>15</v>
      </c>
      <c r="P8" s="551">
        <v>16</v>
      </c>
      <c r="Q8" s="551">
        <v>17</v>
      </c>
      <c r="R8" s="551">
        <v>18</v>
      </c>
      <c r="S8" s="551">
        <v>19</v>
      </c>
      <c r="T8" s="551">
        <v>20</v>
      </c>
      <c r="U8" s="522">
        <v>21</v>
      </c>
      <c r="V8" s="522">
        <v>22</v>
      </c>
      <c r="W8" s="522">
        <v>23</v>
      </c>
      <c r="X8" s="522">
        <v>24</v>
      </c>
    </row>
    <row r="9" spans="1:28" ht="18" customHeight="1">
      <c r="A9" s="552" t="s">
        <v>37</v>
      </c>
      <c r="B9" s="553"/>
      <c r="C9" s="554"/>
      <c r="D9" s="554"/>
      <c r="E9" s="554"/>
      <c r="F9" s="554"/>
      <c r="G9" s="554"/>
      <c r="H9" s="554"/>
      <c r="I9" s="554"/>
      <c r="J9" s="555"/>
      <c r="K9" s="556"/>
      <c r="L9" s="554"/>
      <c r="M9" s="554"/>
      <c r="N9" s="554"/>
      <c r="O9" s="554"/>
      <c r="P9" s="554"/>
      <c r="Q9" s="554"/>
      <c r="R9" s="554"/>
      <c r="S9" s="554"/>
      <c r="T9" s="554"/>
      <c r="U9" s="541"/>
      <c r="V9" s="541"/>
      <c r="W9" s="541"/>
      <c r="X9" s="542"/>
      <c r="Y9" s="523"/>
      <c r="Z9" s="537"/>
      <c r="AA9" s="513"/>
      <c r="AB9" s="514"/>
    </row>
    <row r="10" spans="1:28" ht="24.75" customHeight="1">
      <c r="A10" s="302" t="s">
        <v>551</v>
      </c>
      <c r="B10" s="557" t="s">
        <v>1087</v>
      </c>
      <c r="C10" s="558">
        <f aca="true" t="shared" si="0" ref="C10:C29">D10+L10+N10+P10+R10+T10+U10</f>
        <v>3908349</v>
      </c>
      <c r="D10" s="558">
        <f>E10+F10+G10+H10+I10+J10</f>
        <v>1514415</v>
      </c>
      <c r="E10" s="559">
        <v>286564</v>
      </c>
      <c r="F10" s="559">
        <v>183445</v>
      </c>
      <c r="G10" s="559">
        <v>135832</v>
      </c>
      <c r="H10" s="559">
        <v>653546</v>
      </c>
      <c r="I10" s="559">
        <v>255028</v>
      </c>
      <c r="J10" s="559"/>
      <c r="K10" s="560"/>
      <c r="L10" s="559"/>
      <c r="M10" s="561">
        <v>441.7</v>
      </c>
      <c r="N10" s="559">
        <v>1537138</v>
      </c>
      <c r="O10" s="559">
        <v>260</v>
      </c>
      <c r="P10" s="559">
        <v>169652</v>
      </c>
      <c r="Q10" s="561">
        <v>465</v>
      </c>
      <c r="R10" s="559">
        <v>611941</v>
      </c>
      <c r="S10" s="559">
        <v>70</v>
      </c>
      <c r="T10" s="559">
        <v>75203</v>
      </c>
      <c r="U10" s="545"/>
      <c r="V10" s="538"/>
      <c r="W10" s="538"/>
      <c r="X10" s="539"/>
      <c r="Y10" s="302"/>
      <c r="Z10" s="543"/>
      <c r="AA10" s="513"/>
      <c r="AB10" s="514"/>
    </row>
    <row r="11" spans="1:28" ht="24.75" customHeight="1">
      <c r="A11" s="302" t="s">
        <v>552</v>
      </c>
      <c r="B11" s="562" t="s">
        <v>1088</v>
      </c>
      <c r="C11" s="558">
        <f t="shared" si="0"/>
        <v>3653321</v>
      </c>
      <c r="D11" s="558">
        <f>E11+F11+G11+H11+I11+J11</f>
        <v>1259387</v>
      </c>
      <c r="E11" s="559">
        <v>286564</v>
      </c>
      <c r="F11" s="559">
        <v>183445</v>
      </c>
      <c r="G11" s="559">
        <v>135832</v>
      </c>
      <c r="H11" s="559">
        <v>653546</v>
      </c>
      <c r="I11" s="559">
        <v>0</v>
      </c>
      <c r="J11" s="559"/>
      <c r="K11" s="560"/>
      <c r="L11" s="559"/>
      <c r="M11" s="561">
        <v>441.7</v>
      </c>
      <c r="N11" s="559">
        <v>1537138</v>
      </c>
      <c r="O11" s="559">
        <v>260</v>
      </c>
      <c r="P11" s="559">
        <v>169652</v>
      </c>
      <c r="Q11" s="561">
        <v>465</v>
      </c>
      <c r="R11" s="559">
        <v>611941</v>
      </c>
      <c r="S11" s="559">
        <v>70</v>
      </c>
      <c r="T11" s="559">
        <v>75203</v>
      </c>
      <c r="U11" s="545"/>
      <c r="V11" s="538"/>
      <c r="W11" s="538"/>
      <c r="X11" s="539"/>
      <c r="Y11" s="302"/>
      <c r="Z11" s="524"/>
      <c r="AA11" s="513"/>
      <c r="AB11" s="514"/>
    </row>
    <row r="12" spans="1:28" ht="24.75" customHeight="1">
      <c r="A12" s="302" t="s">
        <v>553</v>
      </c>
      <c r="B12" s="557" t="s">
        <v>1089</v>
      </c>
      <c r="C12" s="558">
        <f t="shared" si="0"/>
        <v>3832348</v>
      </c>
      <c r="D12" s="558">
        <f>E12+F12+G12+H12+I12+J12</f>
        <v>1467456</v>
      </c>
      <c r="E12" s="559">
        <v>286564</v>
      </c>
      <c r="F12" s="559">
        <v>0</v>
      </c>
      <c r="G12" s="559">
        <v>172394</v>
      </c>
      <c r="H12" s="559">
        <v>759846</v>
      </c>
      <c r="I12" s="559">
        <v>248652</v>
      </c>
      <c r="J12" s="559"/>
      <c r="K12" s="560"/>
      <c r="L12" s="559"/>
      <c r="M12" s="561">
        <v>540</v>
      </c>
      <c r="N12" s="559">
        <v>1879226</v>
      </c>
      <c r="O12" s="561"/>
      <c r="P12" s="561"/>
      <c r="Q12" s="561">
        <v>855.6</v>
      </c>
      <c r="R12" s="559">
        <v>382530</v>
      </c>
      <c r="S12" s="561">
        <v>96</v>
      </c>
      <c r="T12" s="559">
        <v>103136</v>
      </c>
      <c r="U12" s="545"/>
      <c r="V12" s="538"/>
      <c r="W12" s="538"/>
      <c r="X12" s="539"/>
      <c r="Y12" s="302"/>
      <c r="Z12" s="543"/>
      <c r="AA12" s="513"/>
      <c r="AB12" s="514"/>
    </row>
    <row r="13" spans="1:28" ht="24.75" customHeight="1">
      <c r="A13" s="302" t="s">
        <v>554</v>
      </c>
      <c r="B13" s="557" t="s">
        <v>1090</v>
      </c>
      <c r="C13" s="558">
        <f t="shared" si="0"/>
        <v>3050522</v>
      </c>
      <c r="D13" s="558">
        <f>E13+F13+G13+H13+I13+J13</f>
        <v>296814</v>
      </c>
      <c r="E13" s="559">
        <v>296814</v>
      </c>
      <c r="F13" s="559">
        <v>0</v>
      </c>
      <c r="G13" s="559">
        <v>0</v>
      </c>
      <c r="H13" s="559">
        <v>0</v>
      </c>
      <c r="I13" s="559">
        <v>0</v>
      </c>
      <c r="J13" s="559"/>
      <c r="K13" s="560"/>
      <c r="L13" s="559"/>
      <c r="M13" s="561">
        <v>615</v>
      </c>
      <c r="N13" s="559">
        <v>2140230</v>
      </c>
      <c r="O13" s="561">
        <v>0</v>
      </c>
      <c r="P13" s="561">
        <v>0</v>
      </c>
      <c r="Q13" s="561">
        <v>378</v>
      </c>
      <c r="R13" s="559">
        <v>497450</v>
      </c>
      <c r="S13" s="561">
        <v>108</v>
      </c>
      <c r="T13" s="559">
        <v>116028</v>
      </c>
      <c r="U13" s="545"/>
      <c r="V13" s="538"/>
      <c r="W13" s="538"/>
      <c r="X13" s="539"/>
      <c r="Y13" s="302"/>
      <c r="Z13" s="543"/>
      <c r="AA13" s="513"/>
      <c r="AB13" s="514"/>
    </row>
    <row r="14" spans="1:28" ht="24.75" customHeight="1">
      <c r="A14" s="302" t="s">
        <v>555</v>
      </c>
      <c r="B14" s="557" t="s">
        <v>1104</v>
      </c>
      <c r="C14" s="558">
        <f t="shared" si="0"/>
        <v>1499718</v>
      </c>
      <c r="D14" s="558">
        <f aca="true" t="shared" si="1" ref="D14:D21">E14+F14+G14+H14+I14+J14</f>
        <v>1265467</v>
      </c>
      <c r="E14" s="559">
        <v>857423</v>
      </c>
      <c r="F14" s="559">
        <v>0</v>
      </c>
      <c r="G14" s="559">
        <v>0</v>
      </c>
      <c r="H14" s="559">
        <v>0</v>
      </c>
      <c r="I14" s="559">
        <v>408044</v>
      </c>
      <c r="J14" s="559"/>
      <c r="K14" s="560"/>
      <c r="L14" s="559"/>
      <c r="M14" s="561">
        <v>0</v>
      </c>
      <c r="N14" s="559">
        <v>0</v>
      </c>
      <c r="O14" s="559">
        <v>359</v>
      </c>
      <c r="P14" s="559">
        <v>234251</v>
      </c>
      <c r="Q14" s="561">
        <v>0</v>
      </c>
      <c r="R14" s="559">
        <v>0</v>
      </c>
      <c r="S14" s="559">
        <v>0</v>
      </c>
      <c r="T14" s="559">
        <v>0</v>
      </c>
      <c r="U14" s="545"/>
      <c r="V14" s="538"/>
      <c r="W14" s="538"/>
      <c r="X14" s="539"/>
      <c r="Y14" s="302"/>
      <c r="Z14" s="543"/>
      <c r="AA14" s="513"/>
      <c r="AB14" s="514"/>
    </row>
    <row r="15" spans="1:28" ht="24.75" customHeight="1">
      <c r="A15" s="302" t="s">
        <v>556</v>
      </c>
      <c r="B15" s="557" t="s">
        <v>1105</v>
      </c>
      <c r="C15" s="558">
        <f t="shared" si="0"/>
        <v>1504242</v>
      </c>
      <c r="D15" s="558">
        <f t="shared" si="1"/>
        <v>1259387</v>
      </c>
      <c r="E15" s="559">
        <v>286564</v>
      </c>
      <c r="F15" s="559">
        <v>183445</v>
      </c>
      <c r="G15" s="559">
        <v>135832</v>
      </c>
      <c r="H15" s="559">
        <v>653546</v>
      </c>
      <c r="I15" s="559">
        <v>0</v>
      </c>
      <c r="J15" s="559"/>
      <c r="K15" s="560"/>
      <c r="L15" s="559"/>
      <c r="M15" s="561">
        <v>0</v>
      </c>
      <c r="N15" s="559">
        <v>0</v>
      </c>
      <c r="O15" s="559">
        <v>260</v>
      </c>
      <c r="P15" s="559">
        <v>169652</v>
      </c>
      <c r="Q15" s="561">
        <v>0</v>
      </c>
      <c r="R15" s="559">
        <v>0</v>
      </c>
      <c r="S15" s="559">
        <v>70</v>
      </c>
      <c r="T15" s="559">
        <v>75203</v>
      </c>
      <c r="U15" s="545"/>
      <c r="V15" s="538"/>
      <c r="W15" s="538"/>
      <c r="X15" s="539"/>
      <c r="Y15" s="302"/>
      <c r="Z15" s="543"/>
      <c r="AA15" s="513"/>
      <c r="AB15" s="514"/>
    </row>
    <row r="16" spans="1:28" ht="24.75" customHeight="1">
      <c r="A16" s="302" t="s">
        <v>557</v>
      </c>
      <c r="B16" s="557" t="s">
        <v>1106</v>
      </c>
      <c r="C16" s="558">
        <f t="shared" si="0"/>
        <v>2226561</v>
      </c>
      <c r="D16" s="558">
        <f t="shared" si="1"/>
        <v>1943477</v>
      </c>
      <c r="E16" s="559">
        <v>309879</v>
      </c>
      <c r="F16" s="559">
        <v>176815</v>
      </c>
      <c r="G16" s="559">
        <v>166215</v>
      </c>
      <c r="H16" s="559">
        <v>994099</v>
      </c>
      <c r="I16" s="559">
        <v>296469</v>
      </c>
      <c r="J16" s="559"/>
      <c r="K16" s="560"/>
      <c r="L16" s="559"/>
      <c r="M16" s="561">
        <v>0</v>
      </c>
      <c r="N16" s="559">
        <v>0</v>
      </c>
      <c r="O16" s="559">
        <v>312</v>
      </c>
      <c r="P16" s="559">
        <v>203583</v>
      </c>
      <c r="Q16" s="561">
        <v>0</v>
      </c>
      <c r="R16" s="559">
        <v>0</v>
      </c>
      <c r="S16" s="559">
        <v>74</v>
      </c>
      <c r="T16" s="559">
        <v>79501</v>
      </c>
      <c r="U16" s="545"/>
      <c r="V16" s="538"/>
      <c r="W16" s="538"/>
      <c r="X16" s="539"/>
      <c r="Y16" s="302"/>
      <c r="Z16" s="543"/>
      <c r="AA16" s="513"/>
      <c r="AB16" s="514"/>
    </row>
    <row r="17" spans="1:28" ht="24.75" customHeight="1">
      <c r="A17" s="302" t="s">
        <v>558</v>
      </c>
      <c r="B17" s="557" t="s">
        <v>1107</v>
      </c>
      <c r="C17" s="558">
        <f t="shared" si="0"/>
        <v>2226561</v>
      </c>
      <c r="D17" s="558">
        <f t="shared" si="1"/>
        <v>1943477</v>
      </c>
      <c r="E17" s="559">
        <v>309879</v>
      </c>
      <c r="F17" s="559">
        <v>176815</v>
      </c>
      <c r="G17" s="559">
        <v>166215</v>
      </c>
      <c r="H17" s="559">
        <v>994099</v>
      </c>
      <c r="I17" s="559">
        <v>296469</v>
      </c>
      <c r="J17" s="559"/>
      <c r="K17" s="560"/>
      <c r="L17" s="559"/>
      <c r="M17" s="561">
        <v>0</v>
      </c>
      <c r="N17" s="559">
        <v>0</v>
      </c>
      <c r="O17" s="559">
        <v>312</v>
      </c>
      <c r="P17" s="559">
        <v>203583</v>
      </c>
      <c r="Q17" s="561">
        <v>0</v>
      </c>
      <c r="R17" s="559">
        <v>0</v>
      </c>
      <c r="S17" s="559">
        <v>74</v>
      </c>
      <c r="T17" s="559">
        <v>79501</v>
      </c>
      <c r="U17" s="545"/>
      <c r="V17" s="538"/>
      <c r="W17" s="538"/>
      <c r="X17" s="539"/>
      <c r="Y17" s="302"/>
      <c r="Z17" s="543"/>
      <c r="AA17" s="513"/>
      <c r="AB17" s="514"/>
    </row>
    <row r="18" spans="1:28" ht="24.75" customHeight="1">
      <c r="A18" s="302" t="s">
        <v>559</v>
      </c>
      <c r="B18" s="557" t="s">
        <v>1091</v>
      </c>
      <c r="C18" s="558">
        <f t="shared" si="0"/>
        <v>1730640</v>
      </c>
      <c r="D18" s="558">
        <f t="shared" si="1"/>
        <v>1730640</v>
      </c>
      <c r="E18" s="559">
        <v>339876</v>
      </c>
      <c r="F18" s="559">
        <v>110509</v>
      </c>
      <c r="G18" s="559">
        <v>89363</v>
      </c>
      <c r="H18" s="559">
        <v>1031500</v>
      </c>
      <c r="I18" s="559">
        <v>159392</v>
      </c>
      <c r="J18" s="559"/>
      <c r="K18" s="560"/>
      <c r="L18" s="559"/>
      <c r="M18" s="561">
        <v>0</v>
      </c>
      <c r="N18" s="559">
        <v>0</v>
      </c>
      <c r="O18" s="559">
        <v>0</v>
      </c>
      <c r="P18" s="559">
        <v>0</v>
      </c>
      <c r="Q18" s="559">
        <v>0</v>
      </c>
      <c r="R18" s="559">
        <v>0</v>
      </c>
      <c r="S18" s="559">
        <v>0</v>
      </c>
      <c r="T18" s="559">
        <v>0</v>
      </c>
      <c r="U18" s="545"/>
      <c r="V18" s="538"/>
      <c r="W18" s="538"/>
      <c r="X18" s="539"/>
      <c r="Y18" s="302"/>
      <c r="Z18" s="543"/>
      <c r="AA18" s="513"/>
      <c r="AB18" s="514"/>
    </row>
    <row r="19" spans="1:28" ht="24.75" customHeight="1">
      <c r="A19" s="302" t="s">
        <v>560</v>
      </c>
      <c r="B19" s="557" t="s">
        <v>1092</v>
      </c>
      <c r="C19" s="558">
        <f t="shared" si="0"/>
        <v>5751568</v>
      </c>
      <c r="D19" s="558">
        <f t="shared" si="1"/>
        <v>2271829</v>
      </c>
      <c r="E19" s="559">
        <v>406665</v>
      </c>
      <c r="F19" s="559">
        <v>0</v>
      </c>
      <c r="G19" s="559">
        <v>228769</v>
      </c>
      <c r="H19" s="559">
        <v>1228351</v>
      </c>
      <c r="I19" s="559">
        <v>408044</v>
      </c>
      <c r="J19" s="559"/>
      <c r="K19" s="560"/>
      <c r="L19" s="559"/>
      <c r="M19" s="561">
        <v>658.3</v>
      </c>
      <c r="N19" s="559">
        <v>2290915</v>
      </c>
      <c r="O19" s="559">
        <v>0</v>
      </c>
      <c r="P19" s="559">
        <v>0</v>
      </c>
      <c r="Q19" s="561">
        <v>795.6</v>
      </c>
      <c r="R19" s="559">
        <v>1047012</v>
      </c>
      <c r="S19" s="559">
        <v>132</v>
      </c>
      <c r="T19" s="559">
        <v>141812</v>
      </c>
      <c r="U19" s="545"/>
      <c r="V19" s="538"/>
      <c r="W19" s="538"/>
      <c r="X19" s="539"/>
      <c r="Y19" s="302"/>
      <c r="Z19" s="543"/>
      <c r="AA19" s="513"/>
      <c r="AB19" s="514"/>
    </row>
    <row r="20" spans="1:28" ht="24.75" customHeight="1">
      <c r="A20" s="302" t="s">
        <v>561</v>
      </c>
      <c r="B20" s="557" t="s">
        <v>1093</v>
      </c>
      <c r="C20" s="558">
        <f t="shared" si="0"/>
        <v>255028</v>
      </c>
      <c r="D20" s="558">
        <f t="shared" si="1"/>
        <v>255028</v>
      </c>
      <c r="E20" s="559">
        <v>0</v>
      </c>
      <c r="F20" s="559">
        <v>0</v>
      </c>
      <c r="G20" s="559">
        <v>0</v>
      </c>
      <c r="H20" s="559">
        <v>0</v>
      </c>
      <c r="I20" s="559">
        <v>255028</v>
      </c>
      <c r="J20" s="559"/>
      <c r="K20" s="560"/>
      <c r="L20" s="559"/>
      <c r="M20" s="561">
        <v>0</v>
      </c>
      <c r="N20" s="559">
        <v>0</v>
      </c>
      <c r="O20" s="559"/>
      <c r="P20" s="559"/>
      <c r="Q20" s="561">
        <v>0</v>
      </c>
      <c r="R20" s="559">
        <v>0</v>
      </c>
      <c r="S20" s="559">
        <v>0</v>
      </c>
      <c r="T20" s="559">
        <v>0</v>
      </c>
      <c r="U20" s="545"/>
      <c r="V20" s="538"/>
      <c r="W20" s="538"/>
      <c r="X20" s="539"/>
      <c r="Y20" s="302"/>
      <c r="Z20" s="543"/>
      <c r="AA20" s="513"/>
      <c r="AB20" s="514"/>
    </row>
    <row r="21" spans="1:28" ht="24.75" customHeight="1">
      <c r="A21" s="302" t="s">
        <v>562</v>
      </c>
      <c r="B21" s="557" t="s">
        <v>1094</v>
      </c>
      <c r="C21" s="558">
        <f t="shared" si="0"/>
        <v>960493</v>
      </c>
      <c r="D21" s="558">
        <f t="shared" si="1"/>
        <v>0</v>
      </c>
      <c r="E21" s="559">
        <v>0</v>
      </c>
      <c r="F21" s="559">
        <v>0</v>
      </c>
      <c r="G21" s="559">
        <v>0</v>
      </c>
      <c r="H21" s="559">
        <v>0</v>
      </c>
      <c r="I21" s="559">
        <v>0</v>
      </c>
      <c r="J21" s="559"/>
      <c r="K21" s="560"/>
      <c r="L21" s="559"/>
      <c r="M21" s="561">
        <v>276</v>
      </c>
      <c r="N21" s="559">
        <v>960493</v>
      </c>
      <c r="O21" s="561">
        <v>0</v>
      </c>
      <c r="P21" s="559">
        <v>0</v>
      </c>
      <c r="Q21" s="561">
        <v>0</v>
      </c>
      <c r="R21" s="559">
        <v>0</v>
      </c>
      <c r="S21" s="561">
        <v>0</v>
      </c>
      <c r="T21" s="559">
        <v>0</v>
      </c>
      <c r="U21" s="545"/>
      <c r="V21" s="512"/>
      <c r="W21" s="512"/>
      <c r="X21" s="544"/>
      <c r="Y21" s="302"/>
      <c r="Z21" s="543"/>
      <c r="AA21" s="513"/>
      <c r="AB21" s="514"/>
    </row>
    <row r="22" spans="1:28" ht="24.75" customHeight="1">
      <c r="A22" s="302" t="s">
        <v>563</v>
      </c>
      <c r="B22" s="557" t="s">
        <v>1095</v>
      </c>
      <c r="C22" s="558">
        <f t="shared" si="0"/>
        <v>2255871</v>
      </c>
      <c r="D22" s="558">
        <f aca="true" t="shared" si="2" ref="D22:D29">E22+F22+G22+H22+I22+J22</f>
        <v>297034</v>
      </c>
      <c r="E22" s="559">
        <v>297034</v>
      </c>
      <c r="F22" s="559">
        <v>0</v>
      </c>
      <c r="G22" s="559">
        <v>0</v>
      </c>
      <c r="H22" s="559">
        <v>0</v>
      </c>
      <c r="I22" s="559">
        <v>0</v>
      </c>
      <c r="J22" s="559"/>
      <c r="K22" s="560"/>
      <c r="L22" s="559"/>
      <c r="M22" s="561">
        <v>309.5</v>
      </c>
      <c r="N22" s="559">
        <v>1077075</v>
      </c>
      <c r="O22" s="559">
        <v>0</v>
      </c>
      <c r="P22" s="559">
        <v>0</v>
      </c>
      <c r="Q22" s="561">
        <v>430</v>
      </c>
      <c r="R22" s="559">
        <v>815153</v>
      </c>
      <c r="S22" s="561">
        <v>62</v>
      </c>
      <c r="T22" s="559">
        <v>66609</v>
      </c>
      <c r="U22" s="545"/>
      <c r="V22" s="512"/>
      <c r="W22" s="512"/>
      <c r="X22" s="544"/>
      <c r="Y22" s="302"/>
      <c r="Z22" s="543"/>
      <c r="AA22" s="513"/>
      <c r="AB22" s="514"/>
    </row>
    <row r="23" spans="1:28" ht="24.75" customHeight="1">
      <c r="A23" s="302" t="s">
        <v>564</v>
      </c>
      <c r="B23" s="557" t="s">
        <v>1096</v>
      </c>
      <c r="C23" s="558">
        <f t="shared" si="0"/>
        <v>3419660</v>
      </c>
      <c r="D23" s="558">
        <f t="shared" si="2"/>
        <v>2345582</v>
      </c>
      <c r="E23" s="559">
        <v>339656</v>
      </c>
      <c r="F23" s="559">
        <v>247540</v>
      </c>
      <c r="G23" s="559">
        <v>200173</v>
      </c>
      <c r="H23" s="559">
        <v>1169296</v>
      </c>
      <c r="I23" s="559">
        <v>388917</v>
      </c>
      <c r="J23" s="559"/>
      <c r="K23" s="560"/>
      <c r="L23" s="559"/>
      <c r="M23" s="561"/>
      <c r="N23" s="559"/>
      <c r="O23" s="559"/>
      <c r="P23" s="559"/>
      <c r="Q23" s="561">
        <v>728</v>
      </c>
      <c r="R23" s="559">
        <v>958050</v>
      </c>
      <c r="S23" s="561">
        <v>108</v>
      </c>
      <c r="T23" s="559">
        <v>116028</v>
      </c>
      <c r="U23" s="545"/>
      <c r="V23" s="512"/>
      <c r="W23" s="512"/>
      <c r="X23" s="544"/>
      <c r="Y23" s="302"/>
      <c r="Z23" s="543"/>
      <c r="AA23" s="513"/>
      <c r="AB23" s="514"/>
    </row>
    <row r="24" spans="1:28" ht="24.75" customHeight="1">
      <c r="A24" s="302" t="s">
        <v>565</v>
      </c>
      <c r="B24" s="557" t="s">
        <v>1099</v>
      </c>
      <c r="C24" s="558">
        <f t="shared" si="0"/>
        <v>2200756</v>
      </c>
      <c r="D24" s="558">
        <f t="shared" si="2"/>
        <v>296815</v>
      </c>
      <c r="E24" s="559">
        <v>296815</v>
      </c>
      <c r="F24" s="559">
        <v>0</v>
      </c>
      <c r="G24" s="559">
        <v>0</v>
      </c>
      <c r="H24" s="559">
        <v>0</v>
      </c>
      <c r="I24" s="559">
        <v>0</v>
      </c>
      <c r="J24" s="559"/>
      <c r="K24" s="560"/>
      <c r="L24" s="559"/>
      <c r="M24" s="561">
        <v>299</v>
      </c>
      <c r="N24" s="559">
        <v>1040534</v>
      </c>
      <c r="O24" s="559">
        <v>0</v>
      </c>
      <c r="P24" s="559">
        <v>0</v>
      </c>
      <c r="Q24" s="561">
        <v>457.8</v>
      </c>
      <c r="R24" s="559">
        <v>793575</v>
      </c>
      <c r="S24" s="559">
        <v>65</v>
      </c>
      <c r="T24" s="559">
        <v>69832</v>
      </c>
      <c r="U24" s="545"/>
      <c r="V24" s="512"/>
      <c r="W24" s="512"/>
      <c r="X24" s="544"/>
      <c r="Y24" s="302"/>
      <c r="Z24" s="543"/>
      <c r="AA24" s="513"/>
      <c r="AB24" s="514"/>
    </row>
    <row r="25" spans="1:28" ht="24" customHeight="1">
      <c r="A25" s="302" t="s">
        <v>566</v>
      </c>
      <c r="B25" s="557" t="s">
        <v>1097</v>
      </c>
      <c r="C25" s="558">
        <f t="shared" si="0"/>
        <v>3585767</v>
      </c>
      <c r="D25" s="558">
        <f t="shared" si="2"/>
        <v>1458382</v>
      </c>
      <c r="E25" s="559">
        <v>309879</v>
      </c>
      <c r="F25" s="559">
        <v>247540</v>
      </c>
      <c r="G25" s="559">
        <v>200173</v>
      </c>
      <c r="H25" s="559">
        <v>700790</v>
      </c>
      <c r="I25" s="559">
        <v>0</v>
      </c>
      <c r="J25" s="559"/>
      <c r="K25" s="560"/>
      <c r="L25" s="559"/>
      <c r="M25" s="561">
        <v>375</v>
      </c>
      <c r="N25" s="559">
        <v>1305018</v>
      </c>
      <c r="O25" s="559">
        <v>264</v>
      </c>
      <c r="P25" s="559">
        <v>172262</v>
      </c>
      <c r="Q25" s="561">
        <v>494</v>
      </c>
      <c r="R25" s="559">
        <v>650105</v>
      </c>
      <c r="S25" s="559">
        <v>0</v>
      </c>
      <c r="T25" s="559">
        <v>0</v>
      </c>
      <c r="U25" s="545"/>
      <c r="V25" s="512"/>
      <c r="W25" s="512"/>
      <c r="X25" s="544"/>
      <c r="Y25" s="302"/>
      <c r="Z25" s="543"/>
      <c r="AA25" s="513"/>
      <c r="AB25" s="514"/>
    </row>
    <row r="26" spans="1:28" ht="24.75" customHeight="1">
      <c r="A26" s="302" t="s">
        <v>567</v>
      </c>
      <c r="B26" s="557" t="s">
        <v>1098</v>
      </c>
      <c r="C26" s="558">
        <f t="shared" si="0"/>
        <v>4062396</v>
      </c>
      <c r="D26" s="558">
        <f t="shared" si="2"/>
        <v>1853362</v>
      </c>
      <c r="E26" s="559">
        <v>296815</v>
      </c>
      <c r="F26" s="559">
        <v>247540</v>
      </c>
      <c r="G26" s="559">
        <v>200173</v>
      </c>
      <c r="H26" s="559">
        <v>700790</v>
      </c>
      <c r="I26" s="559">
        <v>408044</v>
      </c>
      <c r="J26" s="559"/>
      <c r="K26" s="560"/>
      <c r="L26" s="559"/>
      <c r="M26" s="561">
        <v>375</v>
      </c>
      <c r="N26" s="559">
        <v>1305018</v>
      </c>
      <c r="O26" s="559">
        <v>264</v>
      </c>
      <c r="P26" s="559">
        <v>172262</v>
      </c>
      <c r="Q26" s="561">
        <v>494</v>
      </c>
      <c r="R26" s="559">
        <v>650105</v>
      </c>
      <c r="S26" s="559">
        <v>76</v>
      </c>
      <c r="T26" s="559">
        <v>81649</v>
      </c>
      <c r="U26" s="545"/>
      <c r="V26" s="512"/>
      <c r="W26" s="512"/>
      <c r="X26" s="544"/>
      <c r="Y26" s="302"/>
      <c r="Z26" s="543"/>
      <c r="AA26" s="513"/>
      <c r="AB26" s="514"/>
    </row>
    <row r="27" spans="1:28" ht="24.75" customHeight="1">
      <c r="A27" s="302" t="s">
        <v>568</v>
      </c>
      <c r="B27" s="557" t="s">
        <v>1100</v>
      </c>
      <c r="C27" s="558">
        <f t="shared" si="0"/>
        <v>2200734</v>
      </c>
      <c r="D27" s="558">
        <f t="shared" si="2"/>
        <v>0</v>
      </c>
      <c r="E27" s="559">
        <v>0</v>
      </c>
      <c r="F27" s="559">
        <v>0</v>
      </c>
      <c r="G27" s="559">
        <v>0</v>
      </c>
      <c r="H27" s="559">
        <v>0</v>
      </c>
      <c r="I27" s="559">
        <v>0</v>
      </c>
      <c r="J27" s="559"/>
      <c r="K27" s="560"/>
      <c r="L27" s="559"/>
      <c r="M27" s="561">
        <v>354</v>
      </c>
      <c r="N27" s="559">
        <v>1231937</v>
      </c>
      <c r="O27" s="559">
        <v>0</v>
      </c>
      <c r="P27" s="559">
        <v>0</v>
      </c>
      <c r="Q27" s="561">
        <v>664</v>
      </c>
      <c r="R27" s="559">
        <v>873826</v>
      </c>
      <c r="S27" s="559">
        <v>88.4</v>
      </c>
      <c r="T27" s="559">
        <v>94971</v>
      </c>
      <c r="U27" s="545"/>
      <c r="V27" s="512"/>
      <c r="W27" s="512"/>
      <c r="X27" s="544"/>
      <c r="Y27" s="302"/>
      <c r="Z27" s="543"/>
      <c r="AA27" s="513"/>
      <c r="AB27" s="514"/>
    </row>
    <row r="28" spans="1:28" ht="24.75" customHeight="1">
      <c r="A28" s="302" t="s">
        <v>569</v>
      </c>
      <c r="B28" s="557" t="s">
        <v>1101</v>
      </c>
      <c r="C28" s="558">
        <f t="shared" si="0"/>
        <v>5163109</v>
      </c>
      <c r="D28" s="558">
        <f t="shared" si="2"/>
        <v>1748925</v>
      </c>
      <c r="E28" s="559">
        <v>0</v>
      </c>
      <c r="F28" s="559">
        <v>320476</v>
      </c>
      <c r="G28" s="559">
        <v>259153</v>
      </c>
      <c r="H28" s="559">
        <v>1169296</v>
      </c>
      <c r="I28" s="559">
        <v>0</v>
      </c>
      <c r="J28" s="559"/>
      <c r="K28" s="560"/>
      <c r="L28" s="559"/>
      <c r="M28" s="559">
        <v>648</v>
      </c>
      <c r="N28" s="559">
        <v>2255071</v>
      </c>
      <c r="O28" s="561">
        <v>0</v>
      </c>
      <c r="P28" s="559">
        <v>0</v>
      </c>
      <c r="Q28" s="559">
        <v>791.8</v>
      </c>
      <c r="R28" s="559">
        <v>1042011</v>
      </c>
      <c r="S28" s="559">
        <v>109</v>
      </c>
      <c r="T28" s="559">
        <v>117102</v>
      </c>
      <c r="U28" s="545"/>
      <c r="V28" s="512"/>
      <c r="W28" s="512"/>
      <c r="X28" s="544"/>
      <c r="Y28" s="302"/>
      <c r="Z28" s="543"/>
      <c r="AA28" s="513"/>
      <c r="AB28" s="514"/>
    </row>
    <row r="29" spans="1:28" ht="24.75" customHeight="1">
      <c r="A29" s="302" t="s">
        <v>570</v>
      </c>
      <c r="B29" s="557" t="s">
        <v>1102</v>
      </c>
      <c r="C29" s="558">
        <f t="shared" si="0"/>
        <v>3483669</v>
      </c>
      <c r="D29" s="558">
        <f t="shared" si="2"/>
        <v>1259387</v>
      </c>
      <c r="E29" s="559">
        <v>286564</v>
      </c>
      <c r="F29" s="559">
        <v>183445</v>
      </c>
      <c r="G29" s="559">
        <v>135832</v>
      </c>
      <c r="H29" s="559">
        <v>653546</v>
      </c>
      <c r="I29" s="559"/>
      <c r="J29" s="559"/>
      <c r="K29" s="560"/>
      <c r="L29" s="62"/>
      <c r="M29" s="559">
        <v>441.7</v>
      </c>
      <c r="N29" s="559">
        <v>1537138</v>
      </c>
      <c r="O29" s="561">
        <v>0</v>
      </c>
      <c r="P29" s="559">
        <v>0</v>
      </c>
      <c r="Q29" s="559">
        <v>465</v>
      </c>
      <c r="R29" s="559">
        <v>611941</v>
      </c>
      <c r="S29" s="559">
        <v>70</v>
      </c>
      <c r="T29" s="559">
        <v>75203</v>
      </c>
      <c r="U29" s="545"/>
      <c r="V29" s="512"/>
      <c r="W29" s="512"/>
      <c r="X29" s="544"/>
      <c r="Y29" s="302"/>
      <c r="Z29" s="543"/>
      <c r="AA29" s="513"/>
      <c r="AB29" s="514"/>
    </row>
    <row r="30" spans="1:29" ht="24.75" customHeight="1">
      <c r="A30" s="563" t="s">
        <v>81</v>
      </c>
      <c r="B30" s="553"/>
      <c r="C30" s="62">
        <f aca="true" t="shared" si="3" ref="C30:U30">SUM(C10:C29)</f>
        <v>56971313</v>
      </c>
      <c r="D30" s="62">
        <f t="shared" si="3"/>
        <v>24466864</v>
      </c>
      <c r="E30" s="62">
        <f t="shared" si="3"/>
        <v>5493555</v>
      </c>
      <c r="F30" s="62">
        <f t="shared" si="3"/>
        <v>2261015</v>
      </c>
      <c r="G30" s="62">
        <f t="shared" si="3"/>
        <v>2225956</v>
      </c>
      <c r="H30" s="62">
        <f t="shared" si="3"/>
        <v>11362251</v>
      </c>
      <c r="I30" s="62">
        <f t="shared" si="3"/>
        <v>3124087</v>
      </c>
      <c r="J30" s="62">
        <f t="shared" si="3"/>
        <v>0</v>
      </c>
      <c r="K30" s="564">
        <f t="shared" si="3"/>
        <v>0</v>
      </c>
      <c r="L30" s="62">
        <f t="shared" si="3"/>
        <v>0</v>
      </c>
      <c r="M30" s="62">
        <f t="shared" si="3"/>
        <v>5774.9</v>
      </c>
      <c r="N30" s="62">
        <f t="shared" si="3"/>
        <v>20096931</v>
      </c>
      <c r="O30" s="62">
        <f t="shared" si="3"/>
        <v>2291</v>
      </c>
      <c r="P30" s="62">
        <f t="shared" si="3"/>
        <v>1494897</v>
      </c>
      <c r="Q30" s="62">
        <f t="shared" si="3"/>
        <v>7483.8</v>
      </c>
      <c r="R30" s="62">
        <f t="shared" si="3"/>
        <v>9545640</v>
      </c>
      <c r="S30" s="62">
        <f t="shared" si="3"/>
        <v>1272.4</v>
      </c>
      <c r="T30" s="62">
        <f t="shared" si="3"/>
        <v>1366981</v>
      </c>
      <c r="U30" s="512">
        <f t="shared" si="3"/>
        <v>0</v>
      </c>
      <c r="V30" s="512"/>
      <c r="W30" s="512"/>
      <c r="X30" s="544"/>
      <c r="Y30" s="540"/>
      <c r="Z30" s="537"/>
      <c r="AA30" s="513"/>
      <c r="AB30" s="514"/>
      <c r="AC30" s="515">
        <f>D30+L30+N30+P30+R30+T30+U30</f>
        <v>56971313</v>
      </c>
    </row>
    <row r="31" ht="8.25" customHeight="1"/>
    <row r="32" spans="2:18" ht="15.75">
      <c r="B32" s="516" t="s">
        <v>1086</v>
      </c>
      <c r="E32" s="515"/>
      <c r="K32" s="712" t="s">
        <v>1084</v>
      </c>
      <c r="L32" s="705"/>
      <c r="M32" s="705"/>
      <c r="N32" s="705"/>
      <c r="O32" s="705"/>
      <c r="P32" s="705"/>
      <c r="Q32" s="705"/>
      <c r="R32" s="705"/>
    </row>
    <row r="33" spans="2:21" ht="15.75">
      <c r="B33" s="516" t="s">
        <v>1082</v>
      </c>
      <c r="C33" s="515"/>
      <c r="D33" s="515"/>
      <c r="E33" s="515"/>
      <c r="F33" s="515"/>
      <c r="G33" s="515"/>
      <c r="H33" s="515"/>
      <c r="I33" s="515"/>
      <c r="J33" s="515"/>
      <c r="K33" s="704" t="s">
        <v>1085</v>
      </c>
      <c r="L33" s="705"/>
      <c r="M33" s="705"/>
      <c r="N33" s="705"/>
      <c r="O33" s="705"/>
      <c r="P33" s="705"/>
      <c r="Q33" s="705"/>
      <c r="R33" s="705"/>
      <c r="S33" s="515"/>
      <c r="T33" s="515"/>
      <c r="U33" s="515"/>
    </row>
    <row r="34" spans="2:21" ht="15.75">
      <c r="B34" s="516" t="s">
        <v>1083</v>
      </c>
      <c r="C34" s="515"/>
      <c r="D34" s="515"/>
      <c r="E34" s="515"/>
      <c r="F34" s="515"/>
      <c r="G34" s="515"/>
      <c r="H34" s="515"/>
      <c r="I34" s="515"/>
      <c r="J34" s="515"/>
      <c r="K34" s="704" t="s">
        <v>1080</v>
      </c>
      <c r="L34" s="705"/>
      <c r="M34" s="705"/>
      <c r="N34" s="705"/>
      <c r="O34" s="705"/>
      <c r="P34" s="705"/>
      <c r="Q34" s="705"/>
      <c r="R34" s="705"/>
      <c r="S34" s="515"/>
      <c r="T34" s="515"/>
      <c r="U34" s="515"/>
    </row>
    <row r="35" spans="2:21" ht="18.75">
      <c r="B35" s="526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</row>
    <row r="36" spans="2:21" ht="18.75">
      <c r="B36" s="526"/>
      <c r="C36" s="515"/>
      <c r="D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</row>
    <row r="37" spans="1:12" ht="15.75">
      <c r="A37" s="516"/>
      <c r="B37" s="516"/>
      <c r="K37" s="516"/>
      <c r="L37" s="525"/>
    </row>
    <row r="39" ht="15.75">
      <c r="B39" s="516"/>
    </row>
  </sheetData>
  <sheetProtection/>
  <autoFilter ref="A8:BL30"/>
  <mergeCells count="22">
    <mergeCell ref="A4:A7"/>
    <mergeCell ref="B4:B7"/>
    <mergeCell ref="C4:C6"/>
    <mergeCell ref="F1:J1"/>
    <mergeCell ref="W5:W6"/>
    <mergeCell ref="X5:X6"/>
    <mergeCell ref="D4:J4"/>
    <mergeCell ref="K4:T4"/>
    <mergeCell ref="A2:K2"/>
    <mergeCell ref="M5:N6"/>
    <mergeCell ref="U4:X4"/>
    <mergeCell ref="D5:D6"/>
    <mergeCell ref="E5:J5"/>
    <mergeCell ref="K5:L6"/>
    <mergeCell ref="K32:R32"/>
    <mergeCell ref="K33:R33"/>
    <mergeCell ref="U5:U6"/>
    <mergeCell ref="V5:V6"/>
    <mergeCell ref="O5:P6"/>
    <mergeCell ref="Q5:R6"/>
    <mergeCell ref="S5:T6"/>
    <mergeCell ref="K34:R34"/>
  </mergeCells>
  <printOptions/>
  <pageMargins left="0.3937007874015748" right="0.3937007874015748" top="0" bottom="0" header="0.31496062992125984" footer="0.31496062992125984"/>
  <pageSetup fitToHeight="0" fitToWidth="0" horizontalDpi="600" verticalDpi="600" orientation="landscape" pageOrder="overThenDown" paperSize="9" scale="65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Вакалюк</cp:lastModifiedBy>
  <cp:lastPrinted>2018-03-14T04:59:25Z</cp:lastPrinted>
  <dcterms:created xsi:type="dcterms:W3CDTF">2015-03-06T05:45:23Z</dcterms:created>
  <dcterms:modified xsi:type="dcterms:W3CDTF">2018-03-14T05:03:20Z</dcterms:modified>
  <cp:category/>
  <cp:version/>
  <cp:contentType/>
  <cp:contentStatus/>
</cp:coreProperties>
</file>