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2016 жэк" sheetId="1" r:id="rId1"/>
    <sheet name="Лист2" sheetId="2" r:id="rId2"/>
    <sheet name="начисления" sheetId="3" r:id="rId3"/>
    <sheet name="начисление 2016" sheetId="4" r:id="rId4"/>
    <sheet name="Лист5" sheetId="5" r:id="rId5"/>
  </sheets>
  <definedNames>
    <definedName name="_xlnm.Print_Titles" localSheetId="0">'2016 жэк'!$9:$11</definedName>
  </definedNames>
  <calcPr fullCalcOnLoad="1"/>
</workbook>
</file>

<file path=xl/sharedStrings.xml><?xml version="1.0" encoding="utf-8"?>
<sst xmlns="http://schemas.openxmlformats.org/spreadsheetml/2006/main" count="848" uniqueCount="329">
  <si>
    <t>№ п/п</t>
  </si>
  <si>
    <t>Адрес</t>
  </si>
  <si>
    <t xml:space="preserve">Ремонт водоснабжения </t>
  </si>
  <si>
    <t>т.руб.</t>
  </si>
  <si>
    <t>10 квартал</t>
  </si>
  <si>
    <t>7А</t>
  </si>
  <si>
    <t>ул. Крупской</t>
  </si>
  <si>
    <t>ул. Культуры</t>
  </si>
  <si>
    <t>4А</t>
  </si>
  <si>
    <t>8А</t>
  </si>
  <si>
    <t>ул. Медведева</t>
  </si>
  <si>
    <t>ул. Монтажников</t>
  </si>
  <si>
    <t>ул.Строителей</t>
  </si>
  <si>
    <t>ул.Чайковского</t>
  </si>
  <si>
    <t>ул.Энергетиков</t>
  </si>
  <si>
    <t>24А</t>
  </si>
  <si>
    <t>ул. Чайковского</t>
  </si>
  <si>
    <t>объем работ</t>
  </si>
  <si>
    <t>ПЛАН</t>
  </si>
  <si>
    <t>сумма т.руб.</t>
  </si>
  <si>
    <t>ИТОГО:</t>
  </si>
  <si>
    <t>вода</t>
  </si>
  <si>
    <t>краны</t>
  </si>
  <si>
    <t>т.руб</t>
  </si>
  <si>
    <t>ИТОГО: по дому</t>
  </si>
  <si>
    <t xml:space="preserve">ул. Культуры    </t>
  </si>
  <si>
    <t>Ремонт отопления</t>
  </si>
  <si>
    <t xml:space="preserve">                                            Утверждаю</t>
  </si>
  <si>
    <t>"____"____________________20___ г.</t>
  </si>
  <si>
    <t>Ремонт канализации</t>
  </si>
  <si>
    <t>Электромонтажные работы</t>
  </si>
  <si>
    <t>Ремонт кровли, оголовков вентшахт, замена в/труб</t>
  </si>
  <si>
    <t>Ремонт фасада, цоколя и отмостки</t>
  </si>
  <si>
    <t>отоплен.</t>
  </si>
  <si>
    <t xml:space="preserve">                    Генеральный директора ЗАО "ЖЭК"</t>
  </si>
  <si>
    <t xml:space="preserve">     ____________________С.В.Трухменев</t>
  </si>
  <si>
    <t>2015 год (для плана)</t>
  </si>
  <si>
    <t>Год постройки</t>
  </si>
  <si>
    <t>начисленно за год по т/ремонту</t>
  </si>
  <si>
    <t>п.9х3,41руб.х12мес.</t>
  </si>
  <si>
    <t xml:space="preserve">10 квартал                         </t>
  </si>
  <si>
    <t>1994/ 1995</t>
  </si>
  <si>
    <t>Итого:</t>
  </si>
  <si>
    <t>Площадь квартир по бухгалтерии на 01.01.2015г.</t>
  </si>
  <si>
    <t>Нчальник отдела  УД                                                                 Г.В.Вакалюк</t>
  </si>
  <si>
    <t>текущего ремонта жилых домов обслуживаемых ЗАО "ЖЭК" на 2016 год</t>
  </si>
  <si>
    <t>Остаток на 01.01.16</t>
  </si>
  <si>
    <t>ВСЕГО по плану на 2016г</t>
  </si>
  <si>
    <t>2А</t>
  </si>
  <si>
    <t>1А</t>
  </si>
  <si>
    <t>шифер-100м2</t>
  </si>
  <si>
    <t>кран 15мм-8шт кран 20мм-8шт</t>
  </si>
  <si>
    <t xml:space="preserve">труба 100-15м  </t>
  </si>
  <si>
    <t>ТУ</t>
  </si>
  <si>
    <t>манометр-2шт</t>
  </si>
  <si>
    <t>термометр-2шт</t>
  </si>
  <si>
    <t>козырьки-10м2</t>
  </si>
  <si>
    <t>цоколь-120м2</t>
  </si>
  <si>
    <t>бикрост-200м2</t>
  </si>
  <si>
    <t>кран 25мм-12шт</t>
  </si>
  <si>
    <t xml:space="preserve">труба 100-10м  </t>
  </si>
  <si>
    <t>бикрост-180м2</t>
  </si>
  <si>
    <t>30м</t>
  </si>
  <si>
    <t xml:space="preserve">труба 100-12м  </t>
  </si>
  <si>
    <t>манометр-1шт</t>
  </si>
  <si>
    <t>термометр-1шт</t>
  </si>
  <si>
    <t>2м</t>
  </si>
  <si>
    <t>козырек 2п.-2м2</t>
  </si>
  <si>
    <t>радиатор -1шт</t>
  </si>
  <si>
    <t xml:space="preserve">кран 15мм-6шт кран 20мм-10шт </t>
  </si>
  <si>
    <t xml:space="preserve">труба 100-20м  </t>
  </si>
  <si>
    <t>бикрост-100м2</t>
  </si>
  <si>
    <t xml:space="preserve">кран 25мм-8шт кран 20мм-10шт </t>
  </si>
  <si>
    <t>радиатор -3шт</t>
  </si>
  <si>
    <t>труба 89-20м  труба 57-20м труба 25-10м труба 20-10м</t>
  </si>
  <si>
    <t xml:space="preserve">кран 25мм-6шт кран 20мм-8шт </t>
  </si>
  <si>
    <t>бикрост-250м2</t>
  </si>
  <si>
    <t>труба76-20м  труба 15-16м</t>
  </si>
  <si>
    <t>бикрост-80м2</t>
  </si>
  <si>
    <t>задвижка 100-4шт</t>
  </si>
  <si>
    <t>труба76-10м  труба 20-10м</t>
  </si>
  <si>
    <t>кран 15мм-5шт кран 20мм-5шт</t>
  </si>
  <si>
    <t>кран 25мм-6шт кран 20мм-5шт</t>
  </si>
  <si>
    <t xml:space="preserve">труба 100-6м  </t>
  </si>
  <si>
    <t>150м</t>
  </si>
  <si>
    <t>кран 25мм-14шт</t>
  </si>
  <si>
    <t>140м</t>
  </si>
  <si>
    <t>труба76-20м  труба 20-15м</t>
  </si>
  <si>
    <t>бикрост-50м2</t>
  </si>
  <si>
    <t xml:space="preserve">труба 57-10м  труба 32-10м труба 25-10м </t>
  </si>
  <si>
    <t xml:space="preserve">кран 25мм-6шт </t>
  </si>
  <si>
    <t>труба  57-10м  труба 25-25м</t>
  </si>
  <si>
    <t>теплоизоляция д.50-50м</t>
  </si>
  <si>
    <t>задвижка 100-2шт</t>
  </si>
  <si>
    <t>задвижка 80-2шт задвижка 50-2шт</t>
  </si>
  <si>
    <t>отм.-5м2</t>
  </si>
  <si>
    <t>труба 40-9м</t>
  </si>
  <si>
    <t>шифер-10м2</t>
  </si>
  <si>
    <t>кран 25мм-13шт</t>
  </si>
  <si>
    <t>вход в подвал-2м2</t>
  </si>
  <si>
    <t>задвижка 100мм-1шт</t>
  </si>
  <si>
    <t>труба 100-9м</t>
  </si>
  <si>
    <t>задвижки 80-2шт,      50-1шт</t>
  </si>
  <si>
    <t>кран 25мм-11шт</t>
  </si>
  <si>
    <t>труба 100-24м</t>
  </si>
  <si>
    <t>вход в подвал-12м2</t>
  </si>
  <si>
    <t>крыльцо-2м2</t>
  </si>
  <si>
    <t>кран 25мм-10шт</t>
  </si>
  <si>
    <t>труба 100-18м</t>
  </si>
  <si>
    <t>задвижка 80-2шт</t>
  </si>
  <si>
    <t>вход в подвал-16м2</t>
  </si>
  <si>
    <t>труба 76-12м</t>
  </si>
  <si>
    <t>кран 25мм-9шт</t>
  </si>
  <si>
    <t>крыльца-8м2</t>
  </si>
  <si>
    <t>труба 100-12м</t>
  </si>
  <si>
    <t>труба 100-25м</t>
  </si>
  <si>
    <t>задвижка 80-1шт</t>
  </si>
  <si>
    <t xml:space="preserve">кран 25мм-7шт </t>
  </si>
  <si>
    <t>труба 100-50м</t>
  </si>
  <si>
    <t>задвижка 100-1шт</t>
  </si>
  <si>
    <t xml:space="preserve">кран 50мм-2шт </t>
  </si>
  <si>
    <t>цок.- 4м2</t>
  </si>
  <si>
    <t>труба 100-30м</t>
  </si>
  <si>
    <t>Ремонт подъездов, крылец, козырьков и балконных плит</t>
  </si>
  <si>
    <t>крыльцо 1п.-2м2</t>
  </si>
  <si>
    <t>труба 100-21м</t>
  </si>
  <si>
    <t>козырек 1п.-2м2</t>
  </si>
  <si>
    <t>кран 25мм-15шт</t>
  </si>
  <si>
    <t>вентшахта-4м2</t>
  </si>
  <si>
    <t>труба 57-8м  труба 40-17м</t>
  </si>
  <si>
    <t>кран 25мм-8шт</t>
  </si>
  <si>
    <t>цок.-20м2</t>
  </si>
  <si>
    <t>крыльца 1,2п.-5м2</t>
  </si>
  <si>
    <t>1,2,3 под.</t>
  </si>
  <si>
    <t>цок.-70м2</t>
  </si>
  <si>
    <t>радиатор-1шт.</t>
  </si>
  <si>
    <t>кран 15мм-9шт кран 20мм-4шт</t>
  </si>
  <si>
    <t>труба 100-14м</t>
  </si>
  <si>
    <t>задвижка 50-2шт</t>
  </si>
  <si>
    <t>труба 40-7м  труба 32-9м</t>
  </si>
  <si>
    <t>труба 40-4м  труба 32-6м</t>
  </si>
  <si>
    <t>труба 32-9м</t>
  </si>
  <si>
    <t>труба 40-9м  труба 32-12м</t>
  </si>
  <si>
    <t>труба 32-7м</t>
  </si>
  <si>
    <t>труба 25-11м</t>
  </si>
  <si>
    <t>труба 40-12м</t>
  </si>
  <si>
    <t>труба 40-6м</t>
  </si>
  <si>
    <t>кран 50-2шт</t>
  </si>
  <si>
    <t>труба 32-18м труба 15-10м</t>
  </si>
  <si>
    <t>труба 32-13м</t>
  </si>
  <si>
    <t>кран 32-2шт</t>
  </si>
  <si>
    <t>шифер-120м2</t>
  </si>
  <si>
    <t xml:space="preserve">труба 57-24м </t>
  </si>
  <si>
    <t>отм.-2м2</t>
  </si>
  <si>
    <t>крыльца-5м2</t>
  </si>
  <si>
    <t>труба 100-29м</t>
  </si>
  <si>
    <t>труба 57-12м</t>
  </si>
  <si>
    <t>козырьки-8м2</t>
  </si>
  <si>
    <t>шифер-50м2</t>
  </si>
  <si>
    <t>труба 57-24м</t>
  </si>
  <si>
    <t>труба 40-38м</t>
  </si>
  <si>
    <t>труба 25-53м</t>
  </si>
  <si>
    <t xml:space="preserve">кран 25мм-15шт </t>
  </si>
  <si>
    <t>труба 76-18м</t>
  </si>
  <si>
    <t>труба 57-60м</t>
  </si>
  <si>
    <t>труба 100-16м</t>
  </si>
  <si>
    <t>козырьки-2м2</t>
  </si>
  <si>
    <t>крыльцо-3м2</t>
  </si>
  <si>
    <t xml:space="preserve">кран 25мм-24шт </t>
  </si>
  <si>
    <t>шифер-20м2</t>
  </si>
  <si>
    <t>труба 76-24м труба 57-42м труба 20-36м</t>
  </si>
  <si>
    <t>бикрост-120м2</t>
  </si>
  <si>
    <t>труба 57-34м труба 20-18м</t>
  </si>
  <si>
    <t>задвижки 50-4шт</t>
  </si>
  <si>
    <t>теплоизоляция 40мм -50м</t>
  </si>
  <si>
    <t>труба 32-18м</t>
  </si>
  <si>
    <t>отм.-2,5м2</t>
  </si>
  <si>
    <t>кран 25мм-5шт</t>
  </si>
  <si>
    <t>труба 32-12м</t>
  </si>
  <si>
    <t>труба 40-4м</t>
  </si>
  <si>
    <t>кран 15мм-1шт кран 20мм-1шт</t>
  </si>
  <si>
    <t xml:space="preserve">труба 40-16м </t>
  </si>
  <si>
    <t>труба 100-7м</t>
  </si>
  <si>
    <t>труба 57-54м труба 20-48м</t>
  </si>
  <si>
    <t>труба 20-15м</t>
  </si>
  <si>
    <t>крыльца-4м2</t>
  </si>
  <si>
    <t>цок.-100м2</t>
  </si>
  <si>
    <t>труба 32-24м труба 20-12м</t>
  </si>
  <si>
    <t>труба 32-16м труба 25-8м</t>
  </si>
  <si>
    <t>труба 57-32м труба 20-24м</t>
  </si>
  <si>
    <t>шифер-70м2</t>
  </si>
  <si>
    <t xml:space="preserve">кран 25мм-11шт </t>
  </si>
  <si>
    <t>труба 57-24м труба 76-4м</t>
  </si>
  <si>
    <t>труба 32-18м труба 40-30м</t>
  </si>
  <si>
    <t xml:space="preserve">кран 20мм-1шт </t>
  </si>
  <si>
    <t>козырьки-6м2</t>
  </si>
  <si>
    <t>крыльца-6м2</t>
  </si>
  <si>
    <t>шифер-150м2</t>
  </si>
  <si>
    <t>цок.-115м2</t>
  </si>
  <si>
    <t>труба 57-60м  труба 20-36м</t>
  </si>
  <si>
    <t>1-8 под.</t>
  </si>
  <si>
    <t>ремонт дощ. полов 1эт.-20м2</t>
  </si>
  <si>
    <t>ремонт общих корид. 1,2эт.</t>
  </si>
  <si>
    <t>замена рубильника-1шт.</t>
  </si>
  <si>
    <t>цок.-5м2</t>
  </si>
  <si>
    <t>шифер-80м2</t>
  </si>
  <si>
    <t xml:space="preserve">кран 25мм-10шт кран 20мм-10шт </t>
  </si>
  <si>
    <t>задвижки</t>
  </si>
  <si>
    <t>канал.</t>
  </si>
  <si>
    <t>труба 57-30м</t>
  </si>
  <si>
    <t>труба 57-55м труба 20-30м</t>
  </si>
  <si>
    <t>теплоизоляция 57мм -54м, 20мм -48м</t>
  </si>
  <si>
    <t>в/шахта-2м2</t>
  </si>
  <si>
    <t>кран15мм-20шт кран20мм-20шт</t>
  </si>
  <si>
    <t>кран15мм-13шт кран20мм-13шт</t>
  </si>
  <si>
    <t>кран15мм-46шт кран20мм-48шт</t>
  </si>
  <si>
    <t>кран15мм-16шт кран20мм-16шт</t>
  </si>
  <si>
    <t>кран15мм-24шт кран20мм-24шт</t>
  </si>
  <si>
    <t>кран20мм-16шт</t>
  </si>
  <si>
    <t>кран15мм-35шт кран20мм-10шт</t>
  </si>
  <si>
    <t>кран15мм-25шт кран20мм-50шт</t>
  </si>
  <si>
    <t>кран15мм-12шт кран20мм-12шт</t>
  </si>
  <si>
    <t>кран15мм-10шт кран20мм-10шт</t>
  </si>
  <si>
    <t xml:space="preserve">кран20мм-10шт кран15мм-10шт </t>
  </si>
  <si>
    <t xml:space="preserve">кран20мм-15шт кран15мм-15шт </t>
  </si>
  <si>
    <t xml:space="preserve">кран15мм-15шт кран20мм-15шт </t>
  </si>
  <si>
    <t>козырек-5м2</t>
  </si>
  <si>
    <t>труба 40-18м труба 25-9м труба 20-30м</t>
  </si>
  <si>
    <t>1-4под.</t>
  </si>
  <si>
    <t>труба 20-30м</t>
  </si>
  <si>
    <t xml:space="preserve">  труба 57-9м</t>
  </si>
  <si>
    <t xml:space="preserve">труба 76-30м  </t>
  </si>
  <si>
    <t>к/ремонт</t>
  </si>
  <si>
    <t>труба 57-7м  труба 20-20м</t>
  </si>
  <si>
    <t>кран20мм-25шт</t>
  </si>
  <si>
    <t>труба 40-12м  труба 25-18м</t>
  </si>
  <si>
    <t>труба 76-21м</t>
  </si>
  <si>
    <t>1,3,4под.</t>
  </si>
  <si>
    <t xml:space="preserve">кран 25мм-5шт </t>
  </si>
  <si>
    <t xml:space="preserve">  труба 32-14м</t>
  </si>
  <si>
    <t>2,3 под.</t>
  </si>
  <si>
    <t>труба 40-24м труба 32-36м труба 20-50м</t>
  </si>
  <si>
    <t>кран15мм-20шт кран20мм-12шт</t>
  </si>
  <si>
    <t>труба 76-10м  труба 20-10м</t>
  </si>
  <si>
    <t>труба 76-15м  труба 57-10м труба 25-40м</t>
  </si>
  <si>
    <t>кран 25мм-6шт</t>
  </si>
  <si>
    <t>труба 76-30м  труба 20-10м</t>
  </si>
  <si>
    <t>труба 89-15м  труба 76-15м труба 25-10м труба 20-10м</t>
  </si>
  <si>
    <t>труба 76-15м  труба 20-10м</t>
  </si>
  <si>
    <t>кран15мм-40шт кран20мм-40шт</t>
  </si>
  <si>
    <t>труба 76-10м  труба 57-15м труба 25-10м</t>
  </si>
  <si>
    <t>труба 89-10м  труба 57-10м</t>
  </si>
  <si>
    <t>труба 89-10м  труба 76-10м труба 25-10м труба 20-10м</t>
  </si>
  <si>
    <t>кран 25мм-6шт кран 20мм-8шт кран15мм-10шт</t>
  </si>
  <si>
    <t>бикрост-260м2</t>
  </si>
  <si>
    <t>труба 76-10м  труба 57-10м труба 32-10м труба 20-15м</t>
  </si>
  <si>
    <t>кран15мм-15шт кран20мм-15шт</t>
  </si>
  <si>
    <t>труба 89-15м  труба 57-20м труба 25-10м труба 20-20м</t>
  </si>
  <si>
    <t>частич замена эл.оборуд</t>
  </si>
  <si>
    <t>1 под (л/клетка и кор.1эт.)</t>
  </si>
  <si>
    <t>труба 76-20м  труба 20-10м</t>
  </si>
  <si>
    <t>кран25мм-6шт кран20мм-6шт</t>
  </si>
  <si>
    <t>труба 89-15м  труба 76-10м труба 25-10м труба 20-10м</t>
  </si>
  <si>
    <t>труба 57-10м  труба 20-10м</t>
  </si>
  <si>
    <t xml:space="preserve">кран 25мм-6шт кран 20мм-10шт </t>
  </si>
  <si>
    <t>труба 76-10м труба 57-10м  труба 20-20м</t>
  </si>
  <si>
    <t>кран15мм-8шт кран20мм-10шт</t>
  </si>
  <si>
    <t>теплоизоляция 57мм -40м, 20мм -10м</t>
  </si>
  <si>
    <t>труба 89-10м  труба 57-10м труба 25-10м труба 20-10м</t>
  </si>
  <si>
    <t>кран20мм-10шт</t>
  </si>
  <si>
    <t>труба 89-20м  труба 76-10м труба 25-10м труба 20-15м</t>
  </si>
  <si>
    <t>труба57-10м  труба 20-10м</t>
  </si>
  <si>
    <t>труба 76-10м  труба 57-10м труба 25-10м</t>
  </si>
  <si>
    <t>теплоизоляция 57мм -50м</t>
  </si>
  <si>
    <t>труба 76-10м  труба 25-10м труба 20-10м</t>
  </si>
  <si>
    <t>труба 32-20м труба 25-20м труба 20-10м</t>
  </si>
  <si>
    <t xml:space="preserve">труба 89-10м  труба 57-10м труба 25-10м </t>
  </si>
  <si>
    <t>труба76-10м  труба 20-20м</t>
  </si>
  <si>
    <t xml:space="preserve">труба 108-10м  труба 57-10м труба 25-10м </t>
  </si>
  <si>
    <t xml:space="preserve">кран 25мм-10шт </t>
  </si>
  <si>
    <t>бикрост-450м2</t>
  </si>
  <si>
    <t xml:space="preserve">труба 76-10м  труба 57-10м труба 20-15м </t>
  </si>
  <si>
    <t>труба89-10м  труба 57-10м</t>
  </si>
  <si>
    <t>кран 20мм-10шт</t>
  </si>
  <si>
    <t>бикрост-600м2</t>
  </si>
  <si>
    <t xml:space="preserve">труба 89-10м  труба 20-10м </t>
  </si>
  <si>
    <t xml:space="preserve">труба 89-10м  труба 57-15м труба 20-10м </t>
  </si>
  <si>
    <t>труба 89-20м  труба 57-10м труба 40-10м труба 20-15м</t>
  </si>
  <si>
    <t>труба 76-10м  труба 57-20м труба 25-20м труба 20-20м</t>
  </si>
  <si>
    <t xml:space="preserve">кран 25мм-15шт  </t>
  </si>
  <si>
    <t xml:space="preserve"> </t>
  </si>
  <si>
    <t xml:space="preserve"> труба 32-14м труба 20-18м</t>
  </si>
  <si>
    <t>бикрост-300м2</t>
  </si>
  <si>
    <t>Начислено за год по тек/ремонту</t>
  </si>
  <si>
    <t>Ремонт  межпанельн швов</t>
  </si>
  <si>
    <t>1-3 под.</t>
  </si>
  <si>
    <t>4 под.</t>
  </si>
  <si>
    <t>4,6 под.</t>
  </si>
  <si>
    <t>1-4 под.</t>
  </si>
  <si>
    <t>теплоизоляц. 40мм -70м</t>
  </si>
  <si>
    <t>в/шахта-3м2</t>
  </si>
  <si>
    <t>в/шахта-4м2</t>
  </si>
  <si>
    <t>в/шахта-15м2</t>
  </si>
  <si>
    <t xml:space="preserve">кран25мм-10шт  кран15мм-10шт </t>
  </si>
  <si>
    <t>труба 76-50м</t>
  </si>
  <si>
    <t xml:space="preserve">кран 25мм-30шт </t>
  </si>
  <si>
    <t xml:space="preserve">труба 40-25м </t>
  </si>
  <si>
    <t>труба 32-20м</t>
  </si>
  <si>
    <t xml:space="preserve">труба 40-40м </t>
  </si>
  <si>
    <t>труба 40-10м  труба 25-10м</t>
  </si>
  <si>
    <t>труба 40-20м  труба 32-10м</t>
  </si>
  <si>
    <t>труба 40-20м  труба 20-20м</t>
  </si>
  <si>
    <t>кран15мм-15шт кран20мм-20шт</t>
  </si>
  <si>
    <t xml:space="preserve">труба 57-50м </t>
  </si>
  <si>
    <t>труба 57-50м  труба 20-50м</t>
  </si>
  <si>
    <t>кран15мм-25шт кран20мм-45шт</t>
  </si>
  <si>
    <t>труба 32-10м труба 20-24м</t>
  </si>
  <si>
    <t xml:space="preserve"> труба 32-40м труба 25-35м</t>
  </si>
  <si>
    <t>Площадь квартир по бухгалтерии на 01.01.2016г.</t>
  </si>
  <si>
    <t>№    п/п</t>
  </si>
  <si>
    <t>Площадь  квартир  по  бухгалтерии на 01.01.2016г</t>
  </si>
  <si>
    <t>площадь *4,4 руб.*8 мес.</t>
  </si>
  <si>
    <t>площадь *4,5 руб.*4 мес.</t>
  </si>
  <si>
    <t>Сумма, руб.</t>
  </si>
  <si>
    <r>
      <t xml:space="preserve">Расчет:  </t>
    </r>
    <r>
      <rPr>
        <sz val="10"/>
        <rFont val="Arial"/>
        <family val="2"/>
      </rPr>
      <t xml:space="preserve">         224355,4 м2х4,40 руб.х8 месяцев =7897310 руб. </t>
    </r>
  </si>
  <si>
    <t xml:space="preserve">224355,4 м2х4,50 руб.х4 месяца =4038397 руб. </t>
  </si>
  <si>
    <t>Итого: 7897310+4038397=11935707 руб.</t>
  </si>
  <si>
    <r>
      <t xml:space="preserve">11 935707 руб. х 68,74% = </t>
    </r>
    <r>
      <rPr>
        <b/>
        <sz val="10"/>
        <rFont val="Arial"/>
        <family val="2"/>
      </rPr>
      <t>8204605 руб. - плановый текущий ремонт</t>
    </r>
  </si>
  <si>
    <r>
      <t xml:space="preserve">                                                     11 935707 руб. - 8204605 руб. = </t>
    </r>
    <r>
      <rPr>
        <b/>
        <sz val="10"/>
        <rFont val="Arial Cyr"/>
        <family val="0"/>
      </rPr>
      <t xml:space="preserve"> 3731102 руб. - непредвиденные работы по текущему ремонту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</si>
</sst>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#,##0.0000_ ;\-#,##0.0000\ "/>
    <numFmt numFmtId="178" formatCode="_-* #,##0.0_р_._-;\-* #,##0.0_р_._-;_-* &quot;-&quot;??_р_._-;_-@_-"/>
    <numFmt numFmtId="179" formatCode="_-* #,##0_р_._-;\-* #,##0_р_._-;_-* &quot;-&quot;??_р_._-;_-@_-"/>
  </numFmts>
  <fonts count="49">
    <font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1" fillId="0" borderId="0" xfId="52">
      <alignment/>
      <protection/>
    </xf>
    <xf numFmtId="0" fontId="1" fillId="0" borderId="10" xfId="52" applyBorder="1" applyAlignment="1">
      <alignment horizontal="center" wrapText="1"/>
      <protection/>
    </xf>
    <xf numFmtId="0" fontId="1" fillId="0" borderId="11" xfId="52" applyFont="1" applyBorder="1">
      <alignment/>
      <protection/>
    </xf>
    <xf numFmtId="0" fontId="0" fillId="0" borderId="0" xfId="0" applyFont="1" applyAlignment="1">
      <alignment/>
    </xf>
    <xf numFmtId="0" fontId="1" fillId="0" borderId="1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52" applyFont="1" applyBorder="1" applyAlignment="1">
      <alignment horizontal="center" wrapText="1"/>
      <protection/>
    </xf>
    <xf numFmtId="0" fontId="1" fillId="0" borderId="0" xfId="52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4" fillId="0" borderId="11" xfId="52" applyFont="1" applyBorder="1" applyAlignment="1">
      <alignment horizontal="left" vertical="top" shrinkToFit="1"/>
      <protection/>
    </xf>
    <xf numFmtId="0" fontId="0" fillId="0" borderId="0" xfId="0" applyAlignment="1">
      <alignment horizontal="left"/>
    </xf>
    <xf numFmtId="0" fontId="1" fillId="0" borderId="0" xfId="52" applyFont="1" applyAlignment="1">
      <alignment horizontal="center"/>
      <protection/>
    </xf>
    <xf numFmtId="0" fontId="6" fillId="33" borderId="0" xfId="0" applyFont="1" applyFill="1" applyBorder="1" applyAlignment="1">
      <alignment/>
    </xf>
    <xf numFmtId="168" fontId="1" fillId="0" borderId="11" xfId="52" applyNumberFormat="1" applyFont="1" applyBorder="1">
      <alignment/>
      <protection/>
    </xf>
    <xf numFmtId="0" fontId="0" fillId="0" borderId="11" xfId="0" applyFont="1" applyBorder="1" applyAlignment="1">
      <alignment horizontal="center"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left" vertical="top" shrinkToFit="1"/>
      <protection/>
    </xf>
    <xf numFmtId="0" fontId="1" fillId="0" borderId="14" xfId="52" applyFont="1" applyBorder="1">
      <alignment/>
      <protection/>
    </xf>
    <xf numFmtId="0" fontId="1" fillId="0" borderId="14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 wrapText="1"/>
      <protection/>
    </xf>
    <xf numFmtId="0" fontId="0" fillId="0" borderId="14" xfId="0" applyFont="1" applyBorder="1" applyAlignment="1">
      <alignment/>
    </xf>
    <xf numFmtId="0" fontId="3" fillId="0" borderId="15" xfId="52" applyFont="1" applyBorder="1" applyAlignment="1">
      <alignment horizontal="left" vertical="top" shrinkToFit="1"/>
      <protection/>
    </xf>
    <xf numFmtId="0" fontId="3" fillId="0" borderId="15" xfId="52" applyFont="1" applyBorder="1" applyAlignment="1">
      <alignment horizontal="center" vertical="top" shrinkToFit="1"/>
      <protection/>
    </xf>
    <xf numFmtId="2" fontId="1" fillId="0" borderId="16" xfId="52" applyNumberFormat="1" applyFont="1" applyBorder="1">
      <alignment/>
      <protection/>
    </xf>
    <xf numFmtId="0" fontId="1" fillId="0" borderId="15" xfId="52" applyFont="1" applyBorder="1">
      <alignment/>
      <protection/>
    </xf>
    <xf numFmtId="0" fontId="1" fillId="0" borderId="15" xfId="52" applyFont="1" applyBorder="1" applyAlignment="1">
      <alignment horizontal="center"/>
      <protection/>
    </xf>
    <xf numFmtId="0" fontId="1" fillId="0" borderId="15" xfId="52" applyFont="1" applyBorder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13" xfId="52" applyFont="1" applyBorder="1" applyAlignment="1">
      <alignment horizontal="center" vertical="top" shrinkToFit="1"/>
      <protection/>
    </xf>
    <xf numFmtId="0" fontId="8" fillId="0" borderId="11" xfId="52" applyFont="1" applyBorder="1" applyAlignment="1">
      <alignment horizontal="center" vertical="top" shrinkToFit="1"/>
      <protection/>
    </xf>
    <xf numFmtId="0" fontId="6" fillId="0" borderId="0" xfId="0" applyFont="1" applyAlignment="1">
      <alignment horizontal="center"/>
    </xf>
    <xf numFmtId="0" fontId="3" fillId="0" borderId="14" xfId="52" applyFont="1" applyBorder="1" applyAlignment="1">
      <alignment horizontal="center" vertical="top" shrinkToFit="1"/>
      <protection/>
    </xf>
    <xf numFmtId="0" fontId="3" fillId="0" borderId="15" xfId="52" applyFont="1" applyBorder="1" applyAlignment="1">
      <alignment horizontal="center" vertical="top" shrinkToFit="1"/>
      <protection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1" fillId="0" borderId="17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 wrapText="1"/>
      <protection/>
    </xf>
    <xf numFmtId="0" fontId="0" fillId="0" borderId="17" xfId="0" applyFont="1" applyBorder="1" applyAlignment="1">
      <alignment horizontal="center"/>
    </xf>
    <xf numFmtId="0" fontId="1" fillId="0" borderId="18" xfId="52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1" fillId="0" borderId="11" xfId="52" applyFont="1" applyBorder="1" applyAlignment="1">
      <alignment horizontal="left" wrapText="1"/>
      <protection/>
    </xf>
    <xf numFmtId="2" fontId="1" fillId="0" borderId="19" xfId="52" applyNumberFormat="1" applyFont="1" applyBorder="1">
      <alignment/>
      <protection/>
    </xf>
    <xf numFmtId="2" fontId="1" fillId="0" borderId="14" xfId="52" applyNumberFormat="1" applyFont="1" applyBorder="1">
      <alignment/>
      <protection/>
    </xf>
    <xf numFmtId="0" fontId="1" fillId="0" borderId="15" xfId="52" applyFont="1" applyBorder="1" applyAlignment="1">
      <alignment horizontal="left" wrapText="1"/>
      <protection/>
    </xf>
    <xf numFmtId="0" fontId="0" fillId="0" borderId="18" xfId="0" applyFont="1" applyBorder="1" applyAlignment="1">
      <alignment horizontal="center"/>
    </xf>
    <xf numFmtId="0" fontId="1" fillId="0" borderId="14" xfId="52" applyFont="1" applyBorder="1" applyAlignment="1">
      <alignment horizontal="left" vertical="top" shrinkToFit="1"/>
      <protection/>
    </xf>
    <xf numFmtId="2" fontId="1" fillId="0" borderId="20" xfId="52" applyNumberFormat="1" applyFont="1" applyBorder="1">
      <alignment/>
      <protection/>
    </xf>
    <xf numFmtId="2" fontId="1" fillId="0" borderId="15" xfId="52" applyNumberFormat="1" applyFont="1" applyBorder="1">
      <alignment/>
      <protection/>
    </xf>
    <xf numFmtId="0" fontId="1" fillId="0" borderId="14" xfId="52" applyFont="1" applyBorder="1" applyAlignment="1">
      <alignment horizontal="left"/>
      <protection/>
    </xf>
    <xf numFmtId="0" fontId="1" fillId="0" borderId="14" xfId="52" applyFont="1" applyBorder="1" applyAlignment="1">
      <alignment horizontal="left" wrapText="1"/>
      <protection/>
    </xf>
    <xf numFmtId="0" fontId="1" fillId="0" borderId="15" xfId="52" applyFont="1" applyBorder="1" applyAlignment="1">
      <alignment horizontal="left"/>
      <protection/>
    </xf>
    <xf numFmtId="0" fontId="1" fillId="0" borderId="12" xfId="52" applyFont="1" applyBorder="1" applyAlignment="1">
      <alignment horizontal="left" wrapText="1"/>
      <protection/>
    </xf>
    <xf numFmtId="0" fontId="1" fillId="0" borderId="17" xfId="52" applyFont="1" applyBorder="1" applyAlignment="1">
      <alignment horizontal="left" wrapText="1"/>
      <protection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11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 wrapText="1"/>
      <protection/>
    </xf>
    <xf numFmtId="0" fontId="1" fillId="0" borderId="15" xfId="52" applyFont="1" applyBorder="1" applyAlignment="1">
      <alignment horizontal="center"/>
      <protection/>
    </xf>
    <xf numFmtId="2" fontId="1" fillId="0" borderId="21" xfId="52" applyNumberFormat="1" applyFont="1" applyBorder="1">
      <alignment/>
      <protection/>
    </xf>
    <xf numFmtId="179" fontId="1" fillId="0" borderId="15" xfId="59" applyNumberFormat="1" applyFont="1" applyBorder="1" applyAlignment="1">
      <alignment horizontal="center"/>
    </xf>
    <xf numFmtId="179" fontId="1" fillId="0" borderId="14" xfId="56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74" fontId="1" fillId="0" borderId="15" xfId="52" applyNumberFormat="1" applyFont="1" applyBorder="1" applyAlignment="1">
      <alignment horizontal="center"/>
      <protection/>
    </xf>
    <xf numFmtId="174" fontId="1" fillId="0" borderId="14" xfId="52" applyNumberFormat="1" applyFont="1" applyBorder="1" applyAlignment="1">
      <alignment horizontal="center"/>
      <protection/>
    </xf>
    <xf numFmtId="0" fontId="1" fillId="0" borderId="0" xfId="52" applyAlignment="1">
      <alignment/>
      <protection/>
    </xf>
    <xf numFmtId="2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0" borderId="12" xfId="52" applyFont="1" applyBorder="1" applyAlignment="1">
      <alignment horizontal="center" wrapText="1"/>
      <protection/>
    </xf>
    <xf numFmtId="0" fontId="1" fillId="0" borderId="17" xfId="52" applyFont="1" applyBorder="1" applyAlignment="1">
      <alignment horizontal="left"/>
      <protection/>
    </xf>
    <xf numFmtId="0" fontId="1" fillId="0" borderId="12" xfId="52" applyFont="1" applyBorder="1" applyAlignment="1">
      <alignment horizontal="left"/>
      <protection/>
    </xf>
    <xf numFmtId="0" fontId="1" fillId="0" borderId="11" xfId="52" applyBorder="1" applyAlignment="1">
      <alignment horizontal="center" wrapText="1"/>
      <protection/>
    </xf>
    <xf numFmtId="0" fontId="1" fillId="0" borderId="17" xfId="52" applyFont="1" applyBorder="1" applyAlignment="1">
      <alignment wrapText="1"/>
      <protection/>
    </xf>
    <xf numFmtId="0" fontId="1" fillId="0" borderId="15" xfId="52" applyFont="1" applyBorder="1" applyAlignment="1">
      <alignment wrapText="1"/>
      <protection/>
    </xf>
    <xf numFmtId="0" fontId="0" fillId="0" borderId="17" xfId="0" applyBorder="1" applyAlignment="1">
      <alignment horizontal="center"/>
    </xf>
    <xf numFmtId="2" fontId="1" fillId="0" borderId="22" xfId="52" applyNumberFormat="1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2" xfId="52" applyFont="1" applyBorder="1" applyAlignment="1">
      <alignment wrapText="1"/>
      <protection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/>
    </xf>
    <xf numFmtId="0" fontId="1" fillId="0" borderId="21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textRotation="90" wrapText="1"/>
    </xf>
    <xf numFmtId="0" fontId="10" fillId="34" borderId="11" xfId="0" applyFont="1" applyFill="1" applyBorder="1" applyAlignment="1">
      <alignment horizontal="center" textRotation="90" wrapText="1"/>
    </xf>
    <xf numFmtId="0" fontId="8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0" borderId="12" xfId="52" applyFont="1" applyBorder="1" applyAlignment="1">
      <alignment horizontal="center" vertical="center" shrinkToFit="1"/>
      <protection/>
    </xf>
    <xf numFmtId="0" fontId="2" fillId="0" borderId="0" xfId="52" applyFont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Alignment="1">
      <alignment vertical="center"/>
      <protection/>
    </xf>
    <xf numFmtId="0" fontId="6" fillId="33" borderId="12" xfId="0" applyFont="1" applyFill="1" applyBorder="1" applyAlignment="1">
      <alignment vertical="center"/>
    </xf>
    <xf numFmtId="0" fontId="1" fillId="0" borderId="11" xfId="52" applyFont="1" applyBorder="1" applyAlignment="1">
      <alignment horizontal="center" vertical="center" shrinkToFit="1"/>
      <protection/>
    </xf>
    <xf numFmtId="0" fontId="1" fillId="0" borderId="0" xfId="52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1" fillId="0" borderId="0" xfId="52" applyBorder="1" applyAlignment="1">
      <alignment vertical="center"/>
      <protection/>
    </xf>
    <xf numFmtId="0" fontId="3" fillId="0" borderId="12" xfId="52" applyFont="1" applyBorder="1" applyAlignment="1">
      <alignment horizontal="left" vertical="center" shrinkToFit="1"/>
      <protection/>
    </xf>
    <xf numFmtId="0" fontId="3" fillId="0" borderId="15" xfId="52" applyFont="1" applyBorder="1" applyAlignment="1">
      <alignment horizontal="left" vertical="center" shrinkToFit="1"/>
      <protection/>
    </xf>
    <xf numFmtId="0" fontId="3" fillId="0" borderId="15" xfId="52" applyFont="1" applyBorder="1" applyAlignment="1">
      <alignment horizontal="center" vertical="center" shrinkToFit="1"/>
      <protection/>
    </xf>
    <xf numFmtId="0" fontId="3" fillId="0" borderId="15" xfId="52" applyFont="1" applyBorder="1" applyAlignment="1">
      <alignment horizontal="center" vertical="center" shrinkToFit="1"/>
      <protection/>
    </xf>
    <xf numFmtId="0" fontId="1" fillId="0" borderId="13" xfId="52" applyFont="1" applyBorder="1" applyAlignment="1">
      <alignment horizontal="left" shrinkToFit="1"/>
      <protection/>
    </xf>
    <xf numFmtId="0" fontId="3" fillId="0" borderId="24" xfId="52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8" fillId="0" borderId="17" xfId="52" applyFont="1" applyBorder="1" applyAlignment="1">
      <alignment horizontal="center"/>
      <protection/>
    </xf>
    <xf numFmtId="0" fontId="48" fillId="0" borderId="15" xfId="52" applyFont="1" applyBorder="1" applyAlignment="1">
      <alignment horizontal="center" wrapText="1"/>
      <protection/>
    </xf>
    <xf numFmtId="174" fontId="1" fillId="0" borderId="17" xfId="52" applyNumberFormat="1" applyFont="1" applyBorder="1" applyAlignment="1">
      <alignment horizontal="center"/>
      <protection/>
    </xf>
    <xf numFmtId="0" fontId="1" fillId="0" borderId="18" xfId="52" applyFont="1" applyBorder="1" applyAlignment="1">
      <alignment horizontal="left" wrapText="1"/>
      <protection/>
    </xf>
    <xf numFmtId="0" fontId="1" fillId="0" borderId="18" xfId="52" applyFont="1" applyBorder="1" applyAlignment="1">
      <alignment horizontal="center"/>
      <protection/>
    </xf>
    <xf numFmtId="0" fontId="0" fillId="0" borderId="18" xfId="0" applyFont="1" applyBorder="1" applyAlignment="1">
      <alignment/>
    </xf>
    <xf numFmtId="0" fontId="1" fillId="0" borderId="13" xfId="52" applyFont="1" applyBorder="1" applyAlignment="1">
      <alignment horizontal="left" wrapText="1"/>
      <protection/>
    </xf>
    <xf numFmtId="0" fontId="1" fillId="0" borderId="12" xfId="52" applyFont="1" applyBorder="1" applyAlignment="1">
      <alignment/>
      <protection/>
    </xf>
    <xf numFmtId="0" fontId="0" fillId="0" borderId="25" xfId="0" applyFont="1" applyBorder="1" applyAlignment="1">
      <alignment horizontal="center"/>
    </xf>
    <xf numFmtId="2" fontId="1" fillId="0" borderId="12" xfId="52" applyNumberFormat="1" applyFont="1" applyBorder="1" applyAlignment="1">
      <alignment horizontal="center"/>
      <protection/>
    </xf>
    <xf numFmtId="0" fontId="1" fillId="0" borderId="24" xfId="52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3" fillId="0" borderId="24" xfId="52" applyFont="1" applyBorder="1" applyAlignment="1">
      <alignment horizontal="center" vertical="center" shrinkToFit="1"/>
      <protection/>
    </xf>
    <xf numFmtId="2" fontId="1" fillId="0" borderId="24" xfId="52" applyNumberFormat="1" applyFont="1" applyBorder="1" applyAlignment="1">
      <alignment horizontal="center"/>
      <protection/>
    </xf>
    <xf numFmtId="2" fontId="1" fillId="0" borderId="15" xfId="52" applyNumberFormat="1" applyFont="1" applyBorder="1" applyAlignment="1">
      <alignment horizontal="center"/>
      <protection/>
    </xf>
    <xf numFmtId="0" fontId="1" fillId="0" borderId="17" xfId="52" applyFont="1" applyBorder="1">
      <alignment/>
      <protection/>
    </xf>
    <xf numFmtId="0" fontId="3" fillId="0" borderId="12" xfId="52" applyFont="1" applyBorder="1" applyAlignment="1">
      <alignment horizontal="left" vertical="top" shrinkToFit="1"/>
      <protection/>
    </xf>
    <xf numFmtId="0" fontId="3" fillId="0" borderId="12" xfId="52" applyFont="1" applyBorder="1" applyAlignment="1">
      <alignment horizontal="center" vertical="top" shrinkToFit="1"/>
      <protection/>
    </xf>
    <xf numFmtId="0" fontId="0" fillId="0" borderId="18" xfId="0" applyFont="1" applyBorder="1" applyAlignment="1">
      <alignment horizontal="center"/>
    </xf>
    <xf numFmtId="0" fontId="1" fillId="0" borderId="18" xfId="52" applyFont="1" applyBorder="1" applyAlignment="1">
      <alignment horizontal="center" wrapText="1"/>
      <protection/>
    </xf>
    <xf numFmtId="0" fontId="3" fillId="0" borderId="15" xfId="52" applyFont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2" fontId="1" fillId="0" borderId="10" xfId="52" applyNumberFormat="1" applyFont="1" applyBorder="1" applyAlignment="1">
      <alignment horizontal="center"/>
      <protection/>
    </xf>
    <xf numFmtId="2" fontId="1" fillId="0" borderId="11" xfId="52" applyNumberFormat="1" applyFont="1" applyBorder="1" applyAlignment="1">
      <alignment horizontal="center"/>
      <protection/>
    </xf>
    <xf numFmtId="2" fontId="1" fillId="0" borderId="10" xfId="52" applyNumberFormat="1" applyFont="1" applyBorder="1">
      <alignment/>
      <protection/>
    </xf>
    <xf numFmtId="2" fontId="1" fillId="0" borderId="11" xfId="52" applyNumberFormat="1" applyFont="1" applyBorder="1">
      <alignment/>
      <protection/>
    </xf>
    <xf numFmtId="0" fontId="3" fillId="0" borderId="17" xfId="52" applyFont="1" applyBorder="1" applyAlignment="1">
      <alignment horizontal="center" vertical="center" shrinkToFit="1"/>
      <protection/>
    </xf>
    <xf numFmtId="0" fontId="3" fillId="0" borderId="17" xfId="52" applyFont="1" applyBorder="1" applyAlignment="1">
      <alignment horizontal="left" vertical="center" shrinkToFit="1"/>
      <protection/>
    </xf>
    <xf numFmtId="0" fontId="0" fillId="0" borderId="19" xfId="0" applyFont="1" applyBorder="1" applyAlignment="1">
      <alignment/>
    </xf>
    <xf numFmtId="0" fontId="1" fillId="0" borderId="14" xfId="52" applyFont="1" applyFill="1" applyBorder="1" applyAlignment="1">
      <alignment horizontal="center"/>
      <protection/>
    </xf>
    <xf numFmtId="2" fontId="1" fillId="0" borderId="21" xfId="52" applyNumberFormat="1" applyFont="1" applyBorder="1" applyAlignment="1">
      <alignment horizontal="center"/>
      <protection/>
    </xf>
    <xf numFmtId="0" fontId="8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35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textRotation="90" wrapText="1"/>
    </xf>
    <xf numFmtId="0" fontId="2" fillId="0" borderId="0" xfId="0" applyFont="1" applyAlignment="1">
      <alignment/>
    </xf>
    <xf numFmtId="0" fontId="12" fillId="3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1" xfId="0" applyFont="1" applyBorder="1" applyAlignment="1">
      <alignment textRotation="90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4" xfId="52" applyFont="1" applyBorder="1" applyAlignment="1">
      <alignment horizontal="center" vertical="center" shrinkToFit="1"/>
      <protection/>
    </xf>
    <xf numFmtId="0" fontId="3" fillId="0" borderId="12" xfId="52" applyFont="1" applyBorder="1" applyAlignment="1">
      <alignment horizontal="center" vertical="center" shrinkToFit="1"/>
      <protection/>
    </xf>
    <xf numFmtId="0" fontId="3" fillId="0" borderId="24" xfId="52" applyFont="1" applyBorder="1" applyAlignment="1">
      <alignment horizontal="center" vertical="center" shrinkToFit="1"/>
      <protection/>
    </xf>
    <xf numFmtId="0" fontId="3" fillId="0" borderId="12" xfId="52" applyFont="1" applyBorder="1" applyAlignment="1">
      <alignment horizontal="center" vertical="center" shrinkToFit="1"/>
      <protection/>
    </xf>
    <xf numFmtId="0" fontId="3" fillId="0" borderId="17" xfId="0" applyFont="1" applyBorder="1" applyAlignment="1">
      <alignment vertical="center"/>
    </xf>
    <xf numFmtId="0" fontId="1" fillId="0" borderId="24" xfId="52" applyFont="1" applyBorder="1" applyAlignment="1">
      <alignment horizontal="center" vertical="center" shrinkToFit="1"/>
      <protection/>
    </xf>
    <xf numFmtId="0" fontId="1" fillId="0" borderId="13" xfId="52" applyFont="1" applyBorder="1" applyAlignment="1">
      <alignment horizontal="center" vertical="center" shrinkToFit="1"/>
      <protection/>
    </xf>
    <xf numFmtId="0" fontId="1" fillId="0" borderId="17" xfId="52" applyFont="1" applyBorder="1" applyAlignment="1">
      <alignment horizontal="center" vertical="center" shrinkToFit="1"/>
      <protection/>
    </xf>
    <xf numFmtId="0" fontId="3" fillId="0" borderId="17" xfId="52" applyFont="1" applyBorder="1" applyAlignment="1">
      <alignment horizontal="center" vertical="center" shrinkToFit="1"/>
      <protection/>
    </xf>
    <xf numFmtId="0" fontId="3" fillId="0" borderId="24" xfId="52" applyFont="1" applyBorder="1" applyAlignment="1">
      <alignment horizontal="left" vertical="center" shrinkToFit="1"/>
      <protection/>
    </xf>
    <xf numFmtId="0" fontId="3" fillId="0" borderId="12" xfId="52" applyFont="1" applyBorder="1" applyAlignment="1">
      <alignment horizontal="left" vertical="center" shrinkToFit="1"/>
      <protection/>
    </xf>
    <xf numFmtId="0" fontId="3" fillId="0" borderId="17" xfId="52" applyFont="1" applyBorder="1" applyAlignment="1">
      <alignment horizontal="left" vertical="center" shrinkToFit="1"/>
      <protection/>
    </xf>
    <xf numFmtId="0" fontId="3" fillId="0" borderId="26" xfId="52" applyFont="1" applyBorder="1" applyAlignment="1">
      <alignment horizontal="center" vertical="top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8" xfId="52" applyBorder="1" applyAlignment="1">
      <alignment horizontal="center" vertical="center" wrapText="1"/>
      <protection/>
    </xf>
    <xf numFmtId="0" fontId="1" fillId="0" borderId="17" xfId="52" applyBorder="1" applyAlignment="1">
      <alignment horizontal="center" vertical="center" wrapText="1"/>
      <protection/>
    </xf>
    <xf numFmtId="0" fontId="1" fillId="0" borderId="12" xfId="52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28" xfId="52" applyFont="1" applyFill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textRotation="89" wrapText="1"/>
      <protection/>
    </xf>
    <xf numFmtId="0" fontId="1" fillId="0" borderId="12" xfId="52" applyFont="1" applyBorder="1" applyAlignment="1">
      <alignment horizontal="center" textRotation="89" wrapText="1"/>
      <protection/>
    </xf>
    <xf numFmtId="0" fontId="2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0" xfId="52" applyAlignment="1">
      <alignment horizontal="left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textRotation="90" wrapText="1"/>
      <protection/>
    </xf>
    <xf numFmtId="0" fontId="1" fillId="0" borderId="12" xfId="52" applyFont="1" applyBorder="1" applyAlignment="1">
      <alignment horizontal="center" textRotation="90" wrapText="1"/>
      <protection/>
    </xf>
    <xf numFmtId="0" fontId="1" fillId="0" borderId="23" xfId="52" applyBorder="1" applyAlignment="1">
      <alignment horizontal="center"/>
      <protection/>
    </xf>
    <xf numFmtId="0" fontId="1" fillId="0" borderId="27" xfId="52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0" fontId="1" fillId="0" borderId="29" xfId="52" applyBorder="1" applyAlignment="1">
      <alignment horizontal="center"/>
      <protection/>
    </xf>
    <xf numFmtId="0" fontId="1" fillId="0" borderId="22" xfId="52" applyBorder="1" applyAlignment="1">
      <alignment horizontal="center"/>
      <protection/>
    </xf>
    <xf numFmtId="0" fontId="1" fillId="0" borderId="28" xfId="52" applyBorder="1" applyAlignment="1">
      <alignment horizontal="center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3" fillId="0" borderId="30" xfId="52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 horizontal="right"/>
      <protection/>
    </xf>
    <xf numFmtId="0" fontId="1" fillId="0" borderId="12" xfId="52" applyBorder="1" applyAlignment="1">
      <alignment horizontal="center" textRotation="90" wrapText="1"/>
      <protection/>
    </xf>
    <xf numFmtId="2" fontId="1" fillId="0" borderId="24" xfId="52" applyNumberFormat="1" applyFont="1" applyBorder="1" applyAlignment="1">
      <alignment horizontal="center"/>
      <protection/>
    </xf>
    <xf numFmtId="2" fontId="1" fillId="0" borderId="12" xfId="52" applyNumberFormat="1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1" fillId="0" borderId="17" xfId="52" applyNumberFormat="1" applyFont="1" applyBorder="1" applyAlignment="1">
      <alignment horizontal="center"/>
      <protection/>
    </xf>
    <xf numFmtId="0" fontId="3" fillId="0" borderId="18" xfId="52" applyFont="1" applyBorder="1" applyAlignment="1">
      <alignment horizontal="left" vertical="center" shrinkToFit="1"/>
      <protection/>
    </xf>
    <xf numFmtId="0" fontId="3" fillId="0" borderId="18" xfId="52" applyFont="1" applyBorder="1" applyAlignment="1">
      <alignment horizontal="center" vertical="center" shrinkToFit="1"/>
      <protection/>
    </xf>
    <xf numFmtId="0" fontId="1" fillId="0" borderId="24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1" fillId="0" borderId="17" xfId="52" applyFont="1" applyBorder="1" applyAlignment="1">
      <alignment horizontal="center"/>
      <protection/>
    </xf>
    <xf numFmtId="0" fontId="3" fillId="0" borderId="24" xfId="52" applyFont="1" applyBorder="1" applyAlignment="1">
      <alignment vertical="center" shrinkToFit="1"/>
      <protection/>
    </xf>
    <xf numFmtId="0" fontId="3" fillId="0" borderId="12" xfId="52" applyFont="1" applyBorder="1" applyAlignment="1">
      <alignment vertical="center" shrinkToFit="1"/>
      <protection/>
    </xf>
    <xf numFmtId="2" fontId="1" fillId="0" borderId="18" xfId="52" applyNumberFormat="1" applyFont="1" applyBorder="1" applyAlignment="1">
      <alignment horizontal="center"/>
      <protection/>
    </xf>
    <xf numFmtId="0" fontId="1" fillId="0" borderId="18" xfId="52" applyFont="1" applyBorder="1" applyAlignment="1">
      <alignment horizontal="center"/>
      <protection/>
    </xf>
    <xf numFmtId="0" fontId="1" fillId="0" borderId="18" xfId="52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/>
      <protection/>
    </xf>
    <xf numFmtId="0" fontId="1" fillId="0" borderId="0" xfId="52" applyFont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tabSelected="1" zoomScale="86" zoomScaleNormal="86" workbookViewId="0" topLeftCell="A1">
      <pane xSplit="3" ySplit="11" topLeftCell="D24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263" sqref="E263"/>
    </sheetView>
  </sheetViews>
  <sheetFormatPr defaultColWidth="9.00390625" defaultRowHeight="12.75"/>
  <cols>
    <col min="1" max="1" width="2.875" style="137" customWidth="1"/>
    <col min="2" max="2" width="14.625" style="20" customWidth="1"/>
    <col min="3" max="3" width="3.125" style="41" customWidth="1"/>
    <col min="4" max="4" width="9.625" style="0" customWidth="1"/>
    <col min="5" max="6" width="7.75390625" style="0" customWidth="1"/>
    <col min="7" max="7" width="9.875" style="15" customWidth="1"/>
    <col min="8" max="8" width="8.875" style="15" customWidth="1"/>
    <col min="9" max="9" width="6.625" style="15" customWidth="1"/>
    <col min="10" max="10" width="7.00390625" style="15" customWidth="1"/>
    <col min="11" max="11" width="10.125" style="15" customWidth="1"/>
    <col min="12" max="12" width="8.625" style="15" customWidth="1"/>
    <col min="13" max="13" width="7.625" style="15" customWidth="1"/>
    <col min="14" max="14" width="6.25390625" style="15" customWidth="1"/>
    <col min="15" max="15" width="8.75390625" style="15" customWidth="1"/>
    <col min="16" max="16" width="7.875" style="15" customWidth="1"/>
    <col min="17" max="17" width="9.25390625" style="15" customWidth="1"/>
    <col min="18" max="18" width="7.00390625" style="15" customWidth="1"/>
    <col min="19" max="19" width="14.875" style="20" customWidth="1"/>
    <col min="20" max="20" width="8.375" style="15" customWidth="1"/>
    <col min="21" max="21" width="10.375" style="15" customWidth="1"/>
    <col min="22" max="22" width="7.00390625" style="15" customWidth="1"/>
    <col min="23" max="23" width="15.125" style="15" customWidth="1"/>
    <col min="24" max="24" width="8.125" style="15" customWidth="1"/>
  </cols>
  <sheetData>
    <row r="1" spans="1:24" ht="18">
      <c r="A1" s="246" t="s">
        <v>18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 ht="18">
      <c r="A2" s="246" t="s">
        <v>45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ht="13.5" customHeight="1">
      <c r="A3" s="131"/>
      <c r="B3" s="18"/>
      <c r="C3" s="3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62" t="s">
        <v>27</v>
      </c>
      <c r="T3" s="262"/>
      <c r="U3" s="262"/>
      <c r="V3" s="262"/>
      <c r="W3" s="262"/>
      <c r="X3" s="262"/>
    </row>
    <row r="4" spans="1:24" ht="18">
      <c r="A4" s="248"/>
      <c r="B4" s="248"/>
      <c r="C4" s="248"/>
      <c r="D4" s="1"/>
      <c r="E4" s="1"/>
      <c r="F4" s="1"/>
      <c r="G4" s="1"/>
      <c r="H4" s="1"/>
      <c r="I4" s="1"/>
      <c r="J4" s="1"/>
      <c r="K4" s="1"/>
      <c r="L4" s="1"/>
      <c r="M4" s="247"/>
      <c r="N4" s="247"/>
      <c r="O4" s="247"/>
      <c r="P4" s="2"/>
      <c r="Q4" s="2"/>
      <c r="R4" s="2"/>
      <c r="S4" s="263" t="s">
        <v>34</v>
      </c>
      <c r="T4" s="263"/>
      <c r="U4" s="263"/>
      <c r="V4" s="263"/>
      <c r="W4" s="263"/>
      <c r="X4" s="263"/>
    </row>
    <row r="5" spans="1:24" ht="12.75">
      <c r="A5" s="249"/>
      <c r="B5" s="250"/>
      <c r="C5" s="250"/>
      <c r="D5" s="2"/>
      <c r="E5" s="2"/>
      <c r="F5" s="2"/>
      <c r="G5" s="2"/>
      <c r="H5" s="2"/>
      <c r="I5" s="2"/>
      <c r="J5" s="2"/>
      <c r="K5" s="2"/>
      <c r="L5" s="2"/>
      <c r="M5" s="263"/>
      <c r="N5" s="263"/>
      <c r="O5" s="263"/>
      <c r="P5" s="2"/>
      <c r="Q5" s="2"/>
      <c r="R5" s="2"/>
      <c r="S5" s="263" t="s">
        <v>35</v>
      </c>
      <c r="T5" s="263"/>
      <c r="U5" s="263"/>
      <c r="V5" s="263"/>
      <c r="W5" s="263"/>
      <c r="X5" s="263"/>
    </row>
    <row r="6" spans="1:24" ht="12.75">
      <c r="A6" s="132"/>
      <c r="B6" s="86"/>
      <c r="C6" s="86"/>
      <c r="D6" s="86"/>
      <c r="E6" s="86"/>
      <c r="F6" s="2"/>
      <c r="G6" s="2"/>
      <c r="H6" s="2"/>
      <c r="I6" s="2"/>
      <c r="J6" s="2"/>
      <c r="K6" s="2"/>
      <c r="L6" s="2"/>
      <c r="M6" s="263"/>
      <c r="N6" s="263"/>
      <c r="O6" s="263"/>
      <c r="P6" s="2"/>
      <c r="Q6" s="2"/>
      <c r="R6" s="2"/>
      <c r="S6" s="263" t="s">
        <v>28</v>
      </c>
      <c r="T6" s="263"/>
      <c r="U6" s="263"/>
      <c r="V6" s="263"/>
      <c r="W6" s="263"/>
      <c r="X6" s="263"/>
    </row>
    <row r="7" spans="1:24" ht="12.75">
      <c r="A7" s="249"/>
      <c r="B7" s="250"/>
      <c r="C7" s="250"/>
      <c r="D7" s="250"/>
      <c r="E7" s="17"/>
      <c r="F7" s="2"/>
      <c r="G7" s="2"/>
      <c r="H7" s="2"/>
      <c r="I7" s="2"/>
      <c r="J7" s="2"/>
      <c r="K7" s="2"/>
      <c r="L7" s="2"/>
      <c r="M7" s="263"/>
      <c r="N7" s="263"/>
      <c r="O7" s="263"/>
      <c r="P7" s="2"/>
      <c r="Q7" s="2"/>
      <c r="R7" s="2"/>
      <c r="S7" s="17"/>
      <c r="T7" s="2"/>
      <c r="U7" s="2"/>
      <c r="V7" s="2"/>
      <c r="W7" s="2"/>
      <c r="X7" s="2"/>
    </row>
    <row r="8" spans="1:24" ht="12.75">
      <c r="A8" s="133"/>
      <c r="B8" s="17"/>
      <c r="C8" s="38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1"/>
      <c r="P8" s="2"/>
      <c r="Q8" s="2"/>
      <c r="R8" s="2"/>
      <c r="S8" s="17"/>
      <c r="T8" s="2"/>
      <c r="U8" s="2"/>
      <c r="V8" s="2"/>
      <c r="W8" s="2"/>
      <c r="X8" s="2"/>
    </row>
    <row r="9" spans="1:24" ht="12.75" customHeight="1">
      <c r="A9" s="237" t="s">
        <v>0</v>
      </c>
      <c r="B9" s="254" t="s">
        <v>1</v>
      </c>
      <c r="C9" s="255"/>
      <c r="D9" s="252" t="s">
        <v>293</v>
      </c>
      <c r="E9" s="252" t="s">
        <v>46</v>
      </c>
      <c r="F9" s="244" t="s">
        <v>47</v>
      </c>
      <c r="G9" s="240" t="s">
        <v>123</v>
      </c>
      <c r="H9" s="241"/>
      <c r="I9" s="240" t="s">
        <v>294</v>
      </c>
      <c r="J9" s="260"/>
      <c r="K9" s="251" t="s">
        <v>31</v>
      </c>
      <c r="L9" s="251"/>
      <c r="M9" s="240" t="s">
        <v>30</v>
      </c>
      <c r="N9" s="260"/>
      <c r="O9" s="240" t="s">
        <v>32</v>
      </c>
      <c r="P9" s="260"/>
      <c r="Q9" s="240" t="s">
        <v>29</v>
      </c>
      <c r="R9" s="241"/>
      <c r="S9" s="240" t="s">
        <v>26</v>
      </c>
      <c r="T9" s="241"/>
      <c r="U9" s="240" t="s">
        <v>53</v>
      </c>
      <c r="V9" s="241"/>
      <c r="W9" s="251" t="s">
        <v>2</v>
      </c>
      <c r="X9" s="251"/>
    </row>
    <row r="10" spans="1:24" ht="52.5" customHeight="1">
      <c r="A10" s="238"/>
      <c r="B10" s="256"/>
      <c r="C10" s="257"/>
      <c r="D10" s="264"/>
      <c r="E10" s="253"/>
      <c r="F10" s="245"/>
      <c r="G10" s="242"/>
      <c r="H10" s="243"/>
      <c r="I10" s="242"/>
      <c r="J10" s="261"/>
      <c r="K10" s="251"/>
      <c r="L10" s="251"/>
      <c r="M10" s="242"/>
      <c r="N10" s="261"/>
      <c r="O10" s="242"/>
      <c r="P10" s="261"/>
      <c r="Q10" s="242"/>
      <c r="R10" s="243"/>
      <c r="S10" s="242"/>
      <c r="T10" s="243"/>
      <c r="U10" s="242"/>
      <c r="V10" s="243"/>
      <c r="W10" s="251"/>
      <c r="X10" s="251"/>
    </row>
    <row r="11" spans="1:24" ht="24.75" customHeight="1">
      <c r="A11" s="239"/>
      <c r="B11" s="258"/>
      <c r="C11" s="259"/>
      <c r="D11" s="7" t="s">
        <v>3</v>
      </c>
      <c r="E11" s="7" t="s">
        <v>3</v>
      </c>
      <c r="F11" s="7" t="s">
        <v>23</v>
      </c>
      <c r="G11" s="4" t="s">
        <v>17</v>
      </c>
      <c r="H11" s="11" t="s">
        <v>19</v>
      </c>
      <c r="I11" s="4" t="s">
        <v>17</v>
      </c>
      <c r="J11" s="11" t="s">
        <v>19</v>
      </c>
      <c r="K11" s="4" t="s">
        <v>17</v>
      </c>
      <c r="L11" s="11" t="s">
        <v>19</v>
      </c>
      <c r="M11" s="4" t="s">
        <v>17</v>
      </c>
      <c r="N11" s="11" t="s">
        <v>19</v>
      </c>
      <c r="O11" s="4" t="s">
        <v>17</v>
      </c>
      <c r="P11" s="11" t="s">
        <v>19</v>
      </c>
      <c r="Q11" s="4" t="s">
        <v>17</v>
      </c>
      <c r="R11" s="11" t="s">
        <v>19</v>
      </c>
      <c r="S11" s="92" t="s">
        <v>17</v>
      </c>
      <c r="T11" s="11" t="s">
        <v>19</v>
      </c>
      <c r="U11" s="4" t="s">
        <v>17</v>
      </c>
      <c r="V11" s="11" t="s">
        <v>19</v>
      </c>
      <c r="W11" s="4" t="s">
        <v>17</v>
      </c>
      <c r="X11" s="16" t="s">
        <v>19</v>
      </c>
    </row>
    <row r="12" spans="1:24" s="6" customFormat="1" ht="15.75" customHeight="1">
      <c r="A12" s="280">
        <v>1</v>
      </c>
      <c r="B12" s="271" t="s">
        <v>6</v>
      </c>
      <c r="C12" s="272">
        <v>1</v>
      </c>
      <c r="D12" s="278"/>
      <c r="E12" s="278"/>
      <c r="F12" s="279"/>
      <c r="G12" s="12"/>
      <c r="H12" s="12"/>
      <c r="I12" s="76"/>
      <c r="J12" s="12"/>
      <c r="K12" s="12"/>
      <c r="L12" s="12"/>
      <c r="M12" s="12"/>
      <c r="N12" s="12"/>
      <c r="O12" s="12" t="s">
        <v>95</v>
      </c>
      <c r="P12" s="12">
        <v>4.9</v>
      </c>
      <c r="Q12" s="12"/>
      <c r="R12" s="12"/>
      <c r="S12" s="91" t="s">
        <v>96</v>
      </c>
      <c r="T12" s="12">
        <v>4.5</v>
      </c>
      <c r="U12" s="12"/>
      <c r="V12" s="12"/>
      <c r="W12" s="9"/>
      <c r="X12" s="12"/>
    </row>
    <row r="13" spans="1:24" s="6" customFormat="1" ht="15.75" customHeight="1">
      <c r="A13" s="228"/>
      <c r="B13" s="231"/>
      <c r="C13" s="224"/>
      <c r="D13" s="266"/>
      <c r="E13" s="266"/>
      <c r="F13" s="274"/>
      <c r="G13" s="57"/>
      <c r="H13" s="57"/>
      <c r="I13" s="160"/>
      <c r="J13" s="57"/>
      <c r="K13" s="57"/>
      <c r="L13" s="57"/>
      <c r="M13" s="57"/>
      <c r="N13" s="57"/>
      <c r="O13" s="57" t="s">
        <v>204</v>
      </c>
      <c r="P13" s="57">
        <v>5.2</v>
      </c>
      <c r="Q13" s="57"/>
      <c r="R13" s="57"/>
      <c r="S13" s="90"/>
      <c r="T13" s="57"/>
      <c r="U13" s="57"/>
      <c r="V13" s="57"/>
      <c r="W13" s="161"/>
      <c r="X13" s="57"/>
    </row>
    <row r="14" spans="1:24" s="6" customFormat="1" ht="14.25" customHeight="1" thickBot="1">
      <c r="A14" s="227"/>
      <c r="B14" s="64" t="s">
        <v>24</v>
      </c>
      <c r="C14" s="42"/>
      <c r="D14" s="60">
        <v>26.28</v>
      </c>
      <c r="E14" s="60">
        <v>20.26</v>
      </c>
      <c r="F14" s="27">
        <f>SUM(H14:X14)</f>
        <v>14.600000000000001</v>
      </c>
      <c r="G14" s="28"/>
      <c r="H14" s="28"/>
      <c r="I14" s="28"/>
      <c r="J14" s="28"/>
      <c r="K14" s="28"/>
      <c r="L14" s="28"/>
      <c r="M14" s="28"/>
      <c r="N14" s="28"/>
      <c r="O14" s="28"/>
      <c r="P14" s="28">
        <f>SUM(P12:P13)</f>
        <v>10.100000000000001</v>
      </c>
      <c r="Q14" s="28"/>
      <c r="R14" s="28"/>
      <c r="S14" s="68"/>
      <c r="T14" s="28">
        <v>4.5</v>
      </c>
      <c r="U14" s="28"/>
      <c r="V14" s="28"/>
      <c r="W14" s="30"/>
      <c r="X14" s="28"/>
    </row>
    <row r="15" spans="1:24" s="6" customFormat="1" ht="38.25" customHeight="1" thickTop="1">
      <c r="A15" s="226">
        <v>2</v>
      </c>
      <c r="B15" s="139" t="s">
        <v>6</v>
      </c>
      <c r="C15" s="130">
        <v>2</v>
      </c>
      <c r="D15" s="97"/>
      <c r="E15" s="97"/>
      <c r="F15" s="34"/>
      <c r="G15" s="36" t="s">
        <v>196</v>
      </c>
      <c r="H15" s="35">
        <v>2.7</v>
      </c>
      <c r="I15" s="35"/>
      <c r="J15" s="35"/>
      <c r="K15" s="35"/>
      <c r="L15" s="35"/>
      <c r="M15" s="35"/>
      <c r="N15" s="35"/>
      <c r="O15" s="12" t="s">
        <v>95</v>
      </c>
      <c r="P15" s="35">
        <v>4.9</v>
      </c>
      <c r="Q15" s="70"/>
      <c r="R15" s="25"/>
      <c r="S15" s="70" t="s">
        <v>227</v>
      </c>
      <c r="T15" s="35">
        <v>23</v>
      </c>
      <c r="U15" s="35"/>
      <c r="V15" s="35"/>
      <c r="W15" s="91"/>
      <c r="X15" s="35"/>
    </row>
    <row r="16" spans="1:24" s="6" customFormat="1" ht="12.75" customHeight="1" thickBot="1">
      <c r="A16" s="227"/>
      <c r="B16" s="26" t="s">
        <v>24</v>
      </c>
      <c r="C16" s="39"/>
      <c r="D16" s="96">
        <v>130.52</v>
      </c>
      <c r="E16" s="79">
        <v>-26.45</v>
      </c>
      <c r="F16" s="27">
        <f>SUM(H16:X16)</f>
        <v>30.6</v>
      </c>
      <c r="G16" s="28"/>
      <c r="H16" s="28">
        <v>2.7</v>
      </c>
      <c r="I16" s="28"/>
      <c r="J16" s="28"/>
      <c r="K16" s="28"/>
      <c r="L16" s="28"/>
      <c r="M16" s="28"/>
      <c r="N16" s="28"/>
      <c r="O16" s="28"/>
      <c r="P16" s="28">
        <v>4.9</v>
      </c>
      <c r="Q16" s="28"/>
      <c r="R16" s="28"/>
      <c r="S16" s="68"/>
      <c r="T16" s="28">
        <v>23</v>
      </c>
      <c r="U16" s="28"/>
      <c r="V16" s="28"/>
      <c r="W16" s="28"/>
      <c r="X16" s="28"/>
    </row>
    <row r="17" spans="1:24" s="6" customFormat="1" ht="14.25" customHeight="1" thickTop="1">
      <c r="A17" s="226">
        <v>3</v>
      </c>
      <c r="B17" s="31" t="s">
        <v>6</v>
      </c>
      <c r="C17" s="32">
        <v>6</v>
      </c>
      <c r="D17" s="33"/>
      <c r="E17" s="33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62"/>
      <c r="T17" s="35"/>
      <c r="U17" s="35"/>
      <c r="V17" s="35"/>
      <c r="W17" s="35"/>
      <c r="X17" s="35"/>
    </row>
    <row r="18" spans="1:24" s="6" customFormat="1" ht="12.75" customHeight="1" thickBot="1">
      <c r="A18" s="227"/>
      <c r="B18" s="26" t="s">
        <v>24</v>
      </c>
      <c r="C18" s="39"/>
      <c r="D18" s="60">
        <v>97</v>
      </c>
      <c r="E18" s="60">
        <v>46.45</v>
      </c>
      <c r="F18" s="27">
        <f>SUM(H18:X18)</f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68"/>
      <c r="T18" s="28"/>
      <c r="U18" s="28"/>
      <c r="V18" s="28"/>
      <c r="W18" s="29"/>
      <c r="X18" s="28"/>
    </row>
    <row r="19" spans="1:24" s="6" customFormat="1" ht="24" customHeight="1" thickTop="1">
      <c r="A19" s="226">
        <v>4</v>
      </c>
      <c r="B19" s="140" t="s">
        <v>6</v>
      </c>
      <c r="C19" s="141">
        <v>8</v>
      </c>
      <c r="D19" s="171"/>
      <c r="E19" s="171"/>
      <c r="F19" s="166"/>
      <c r="G19" s="35"/>
      <c r="H19" s="35"/>
      <c r="I19" s="35"/>
      <c r="J19" s="35"/>
      <c r="K19" s="36" t="s">
        <v>97</v>
      </c>
      <c r="L19" s="35">
        <v>3.8</v>
      </c>
      <c r="M19" s="36"/>
      <c r="N19" s="35"/>
      <c r="O19" s="35"/>
      <c r="P19" s="35"/>
      <c r="Q19" s="70"/>
      <c r="R19" s="35"/>
      <c r="S19" s="62"/>
      <c r="T19" s="35"/>
      <c r="U19" s="35"/>
      <c r="V19" s="35"/>
      <c r="W19" s="62"/>
      <c r="X19" s="35"/>
    </row>
    <row r="20" spans="1:24" s="6" customFormat="1" ht="12.75" customHeight="1" thickBot="1">
      <c r="A20" s="227"/>
      <c r="B20" s="26" t="s">
        <v>24</v>
      </c>
      <c r="C20" s="39"/>
      <c r="D20" s="65">
        <v>132.14</v>
      </c>
      <c r="E20" s="65">
        <v>48.42</v>
      </c>
      <c r="F20" s="27">
        <f>SUM(H20:X20)</f>
        <v>3.8</v>
      </c>
      <c r="G20" s="28"/>
      <c r="H20" s="28"/>
      <c r="I20" s="28"/>
      <c r="J20" s="28"/>
      <c r="K20" s="28"/>
      <c r="L20" s="28">
        <v>3.8</v>
      </c>
      <c r="M20" s="28"/>
      <c r="N20" s="28"/>
      <c r="O20" s="28"/>
      <c r="P20" s="28"/>
      <c r="Q20" s="28"/>
      <c r="R20" s="28"/>
      <c r="S20" s="68"/>
      <c r="T20" s="28"/>
      <c r="U20" s="28"/>
      <c r="V20" s="28"/>
      <c r="W20" s="29"/>
      <c r="X20" s="28"/>
    </row>
    <row r="21" spans="1:24" s="6" customFormat="1" ht="39" customHeight="1" thickTop="1">
      <c r="A21" s="226">
        <v>5</v>
      </c>
      <c r="B21" s="140" t="s">
        <v>6</v>
      </c>
      <c r="C21" s="141">
        <v>10</v>
      </c>
      <c r="D21" s="171"/>
      <c r="E21" s="171"/>
      <c r="F21" s="166"/>
      <c r="G21" s="35"/>
      <c r="H21" s="35"/>
      <c r="I21" s="35"/>
      <c r="J21" s="35"/>
      <c r="K21" s="36" t="s">
        <v>99</v>
      </c>
      <c r="L21" s="35">
        <v>0.8</v>
      </c>
      <c r="M21" s="36"/>
      <c r="N21" s="35"/>
      <c r="O21" s="36" t="s">
        <v>57</v>
      </c>
      <c r="P21" s="35">
        <v>125.6</v>
      </c>
      <c r="Q21" s="70" t="s">
        <v>101</v>
      </c>
      <c r="R21" s="35">
        <v>7.5</v>
      </c>
      <c r="S21" s="62"/>
      <c r="T21" s="35"/>
      <c r="U21" s="100" t="s">
        <v>102</v>
      </c>
      <c r="V21" s="35">
        <v>10.1</v>
      </c>
      <c r="W21" s="62"/>
      <c r="X21" s="35"/>
    </row>
    <row r="22" spans="1:24" s="6" customFormat="1" ht="12.75" customHeight="1" thickBot="1">
      <c r="A22" s="227"/>
      <c r="B22" s="26" t="s">
        <v>24</v>
      </c>
      <c r="C22" s="39"/>
      <c r="D22" s="65">
        <v>133.07</v>
      </c>
      <c r="E22" s="65">
        <v>69.05</v>
      </c>
      <c r="F22" s="27">
        <f>SUM(H22:X22)</f>
        <v>143.99999999999997</v>
      </c>
      <c r="G22" s="28"/>
      <c r="H22" s="28"/>
      <c r="I22" s="28"/>
      <c r="J22" s="28"/>
      <c r="K22" s="28"/>
      <c r="L22" s="28">
        <v>0.8</v>
      </c>
      <c r="M22" s="28"/>
      <c r="N22" s="28"/>
      <c r="O22" s="28"/>
      <c r="P22" s="28">
        <v>125.6</v>
      </c>
      <c r="Q22" s="28"/>
      <c r="R22" s="28">
        <v>7.5</v>
      </c>
      <c r="S22" s="68"/>
      <c r="T22" s="28">
        <f>SUM(T21:T21)</f>
        <v>0</v>
      </c>
      <c r="U22" s="28"/>
      <c r="V22" s="28">
        <f>SUM(V21:V21)</f>
        <v>10.1</v>
      </c>
      <c r="W22" s="28"/>
      <c r="X22" s="28">
        <f>SUM(X21:X21)</f>
        <v>0</v>
      </c>
    </row>
    <row r="23" spans="1:24" s="6" customFormat="1" ht="24.75" customHeight="1" thickTop="1">
      <c r="A23" s="226">
        <v>6</v>
      </c>
      <c r="B23" s="276" t="s">
        <v>6</v>
      </c>
      <c r="C23" s="276">
        <v>12</v>
      </c>
      <c r="D23" s="66"/>
      <c r="E23" s="66"/>
      <c r="F23" s="34"/>
      <c r="G23" s="36" t="s">
        <v>185</v>
      </c>
      <c r="H23" s="35">
        <v>1.8</v>
      </c>
      <c r="I23" s="35"/>
      <c r="J23" s="35"/>
      <c r="K23" s="36"/>
      <c r="L23" s="35"/>
      <c r="M23" s="35"/>
      <c r="N23" s="35"/>
      <c r="O23" s="12" t="s">
        <v>95</v>
      </c>
      <c r="P23" s="35">
        <v>4.9</v>
      </c>
      <c r="Q23" s="70" t="s">
        <v>104</v>
      </c>
      <c r="R23" s="35">
        <v>20</v>
      </c>
      <c r="S23" s="91" t="s">
        <v>229</v>
      </c>
      <c r="T23" s="35">
        <v>10.3</v>
      </c>
      <c r="U23" s="35"/>
      <c r="V23" s="35"/>
      <c r="W23" s="59"/>
      <c r="X23" s="35"/>
    </row>
    <row r="24" spans="1:24" s="6" customFormat="1" ht="24.75" customHeight="1">
      <c r="A24" s="228"/>
      <c r="B24" s="277"/>
      <c r="C24" s="277"/>
      <c r="D24" s="184"/>
      <c r="E24" s="185"/>
      <c r="F24" s="172"/>
      <c r="G24" s="25" t="s">
        <v>237</v>
      </c>
      <c r="H24" s="54">
        <v>120</v>
      </c>
      <c r="I24" s="54"/>
      <c r="J24" s="54"/>
      <c r="K24" s="55"/>
      <c r="L24" s="54"/>
      <c r="M24" s="54"/>
      <c r="N24" s="54"/>
      <c r="O24" s="57"/>
      <c r="P24" s="54"/>
      <c r="Q24" s="71"/>
      <c r="R24" s="54"/>
      <c r="S24" s="71"/>
      <c r="T24" s="54"/>
      <c r="U24" s="54"/>
      <c r="V24" s="54"/>
      <c r="W24" s="159"/>
      <c r="X24" s="54"/>
    </row>
    <row r="25" spans="1:24" s="6" customFormat="1" ht="12.75" customHeight="1" thickBot="1">
      <c r="A25" s="227"/>
      <c r="B25" s="26" t="s">
        <v>24</v>
      </c>
      <c r="C25" s="39"/>
      <c r="D25" s="65">
        <v>123.14</v>
      </c>
      <c r="E25" s="65">
        <v>-11.97</v>
      </c>
      <c r="F25" s="27">
        <f>SUM(H25:X25)</f>
        <v>157</v>
      </c>
      <c r="G25" s="28"/>
      <c r="H25" s="28">
        <f>SUM(H23:H24)</f>
        <v>121.8</v>
      </c>
      <c r="I25" s="28"/>
      <c r="J25" s="28"/>
      <c r="K25" s="28"/>
      <c r="L25" s="28"/>
      <c r="M25" s="28"/>
      <c r="N25" s="28"/>
      <c r="O25" s="28"/>
      <c r="P25" s="28">
        <v>4.9</v>
      </c>
      <c r="Q25" s="28"/>
      <c r="R25" s="28">
        <v>20</v>
      </c>
      <c r="S25" s="68"/>
      <c r="T25" s="28">
        <v>10.3</v>
      </c>
      <c r="U25" s="28"/>
      <c r="V25" s="28"/>
      <c r="W25" s="28"/>
      <c r="X25" s="28"/>
    </row>
    <row r="26" spans="1:24" s="6" customFormat="1" ht="38.25" customHeight="1" thickTop="1">
      <c r="A26" s="228">
        <v>7</v>
      </c>
      <c r="B26" s="230" t="s">
        <v>6</v>
      </c>
      <c r="C26" s="223">
        <v>14</v>
      </c>
      <c r="D26" s="265"/>
      <c r="E26" s="265"/>
      <c r="F26" s="273"/>
      <c r="G26" s="89" t="s">
        <v>106</v>
      </c>
      <c r="H26" s="25">
        <v>0.9</v>
      </c>
      <c r="I26" s="25"/>
      <c r="J26" s="25"/>
      <c r="K26" s="36" t="s">
        <v>105</v>
      </c>
      <c r="L26" s="25">
        <v>4.6</v>
      </c>
      <c r="M26" s="25"/>
      <c r="N26" s="25"/>
      <c r="O26" s="25"/>
      <c r="P26" s="25"/>
      <c r="Q26" s="70" t="s">
        <v>108</v>
      </c>
      <c r="R26" s="25">
        <v>15</v>
      </c>
      <c r="S26" s="91" t="s">
        <v>159</v>
      </c>
      <c r="T26" s="25">
        <v>17</v>
      </c>
      <c r="U26" s="100" t="s">
        <v>116</v>
      </c>
      <c r="V26" s="25">
        <v>3.8</v>
      </c>
      <c r="W26" s="62" t="s">
        <v>230</v>
      </c>
      <c r="X26" s="25">
        <v>6.4</v>
      </c>
    </row>
    <row r="27" spans="1:24" s="6" customFormat="1" ht="24" customHeight="1">
      <c r="A27" s="228"/>
      <c r="B27" s="231"/>
      <c r="C27" s="224"/>
      <c r="D27" s="266"/>
      <c r="E27" s="266"/>
      <c r="F27" s="275"/>
      <c r="G27" s="89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70"/>
      <c r="T27" s="25"/>
      <c r="U27" s="25"/>
      <c r="V27" s="25"/>
      <c r="W27" s="59" t="s">
        <v>107</v>
      </c>
      <c r="X27" s="25">
        <v>4.2</v>
      </c>
    </row>
    <row r="28" spans="1:24" s="6" customFormat="1" ht="17.25" customHeight="1" thickBot="1">
      <c r="A28" s="227"/>
      <c r="B28" s="26" t="s">
        <v>24</v>
      </c>
      <c r="C28" s="39"/>
      <c r="D28" s="65">
        <v>161.44</v>
      </c>
      <c r="E28" s="65">
        <v>-69.15</v>
      </c>
      <c r="F28" s="27">
        <f>SUM(H28:X28)</f>
        <v>51.9</v>
      </c>
      <c r="G28" s="28"/>
      <c r="H28" s="28">
        <v>0.9</v>
      </c>
      <c r="I28" s="28"/>
      <c r="J28" s="28"/>
      <c r="K28" s="28"/>
      <c r="L28" s="28">
        <f>SUM(L26:L27)</f>
        <v>4.6</v>
      </c>
      <c r="M28" s="28"/>
      <c r="N28" s="28"/>
      <c r="O28" s="28"/>
      <c r="P28" s="28"/>
      <c r="Q28" s="28"/>
      <c r="R28" s="28">
        <v>15</v>
      </c>
      <c r="S28" s="68"/>
      <c r="T28" s="28">
        <v>17</v>
      </c>
      <c r="U28" s="28"/>
      <c r="V28" s="28">
        <v>3.8</v>
      </c>
      <c r="W28" s="29"/>
      <c r="X28" s="28">
        <f>SUM(X26:X27)</f>
        <v>10.600000000000001</v>
      </c>
    </row>
    <row r="29" spans="1:24" s="6" customFormat="1" ht="39.75" customHeight="1" thickTop="1">
      <c r="A29" s="226">
        <v>8</v>
      </c>
      <c r="B29" s="230" t="s">
        <v>6</v>
      </c>
      <c r="C29" s="223">
        <v>18</v>
      </c>
      <c r="D29" s="265"/>
      <c r="E29" s="265"/>
      <c r="F29" s="273"/>
      <c r="G29" s="89" t="s">
        <v>113</v>
      </c>
      <c r="H29" s="35">
        <v>3.6</v>
      </c>
      <c r="I29" s="35"/>
      <c r="J29" s="35"/>
      <c r="K29" s="36" t="s">
        <v>110</v>
      </c>
      <c r="L29" s="35">
        <v>6.1</v>
      </c>
      <c r="M29" s="35"/>
      <c r="N29" s="35"/>
      <c r="O29" s="36"/>
      <c r="P29" s="35"/>
      <c r="Q29" s="70" t="s">
        <v>104</v>
      </c>
      <c r="R29" s="35">
        <v>20</v>
      </c>
      <c r="S29" s="91" t="s">
        <v>111</v>
      </c>
      <c r="T29" s="35">
        <v>10.2</v>
      </c>
      <c r="U29" s="35"/>
      <c r="V29" s="35"/>
      <c r="W29" s="62" t="s">
        <v>231</v>
      </c>
      <c r="X29" s="25">
        <v>25.5</v>
      </c>
    </row>
    <row r="30" spans="1:24" s="6" customFormat="1" ht="24" customHeight="1">
      <c r="A30" s="228"/>
      <c r="B30" s="232"/>
      <c r="C30" s="229"/>
      <c r="D30" s="270"/>
      <c r="E30" s="270"/>
      <c r="F30" s="275"/>
      <c r="G30" s="89"/>
      <c r="H30" s="25"/>
      <c r="I30" s="25"/>
      <c r="J30" s="25"/>
      <c r="K30" s="9"/>
      <c r="L30" s="25"/>
      <c r="M30" s="25"/>
      <c r="N30" s="25"/>
      <c r="O30" s="12"/>
      <c r="P30" s="12"/>
      <c r="Q30" s="25"/>
      <c r="R30" s="25"/>
      <c r="S30" s="70"/>
      <c r="T30" s="25"/>
      <c r="U30" s="25"/>
      <c r="V30" s="25"/>
      <c r="W30" s="59" t="s">
        <v>112</v>
      </c>
      <c r="X30" s="25">
        <v>3.8</v>
      </c>
    </row>
    <row r="31" spans="1:24" s="6" customFormat="1" ht="24" customHeight="1">
      <c r="A31" s="228"/>
      <c r="B31" s="231"/>
      <c r="C31" s="224"/>
      <c r="D31" s="266"/>
      <c r="E31" s="266"/>
      <c r="F31" s="274"/>
      <c r="G31" s="16"/>
      <c r="H31" s="12"/>
      <c r="I31" s="12"/>
      <c r="J31" s="12"/>
      <c r="K31" s="89" t="s">
        <v>300</v>
      </c>
      <c r="L31" s="12">
        <v>5.7</v>
      </c>
      <c r="M31" s="12"/>
      <c r="N31" s="12"/>
      <c r="O31" s="89" t="s">
        <v>57</v>
      </c>
      <c r="P31" s="25">
        <v>125.6</v>
      </c>
      <c r="Q31" s="12"/>
      <c r="R31" s="12"/>
      <c r="S31" s="59"/>
      <c r="T31" s="12"/>
      <c r="U31" s="12"/>
      <c r="V31" s="12"/>
      <c r="W31" s="55" t="s">
        <v>100</v>
      </c>
      <c r="X31" s="57">
        <v>5.4</v>
      </c>
    </row>
    <row r="32" spans="1:24" s="6" customFormat="1" ht="12.75" customHeight="1" thickBot="1">
      <c r="A32" s="227"/>
      <c r="B32" s="26" t="s">
        <v>24</v>
      </c>
      <c r="C32" s="39"/>
      <c r="D32" s="65">
        <v>162.84</v>
      </c>
      <c r="E32" s="65">
        <v>-92.41</v>
      </c>
      <c r="F32" s="27">
        <f>SUM(H32:X32)</f>
        <v>205.89999999999998</v>
      </c>
      <c r="G32" s="28"/>
      <c r="H32" s="28">
        <v>3.6</v>
      </c>
      <c r="I32" s="28"/>
      <c r="J32" s="28"/>
      <c r="K32" s="28"/>
      <c r="L32" s="28">
        <f>SUM(L29:L31)</f>
        <v>11.8</v>
      </c>
      <c r="M32" s="28"/>
      <c r="N32" s="28"/>
      <c r="O32" s="28"/>
      <c r="P32" s="28">
        <v>125.6</v>
      </c>
      <c r="Q32" s="28"/>
      <c r="R32" s="28">
        <v>20</v>
      </c>
      <c r="S32" s="68"/>
      <c r="T32" s="28">
        <v>10.2</v>
      </c>
      <c r="U32" s="28"/>
      <c r="V32" s="28"/>
      <c r="W32" s="28"/>
      <c r="X32" s="28">
        <f>SUM(X29:X31)</f>
        <v>34.7</v>
      </c>
    </row>
    <row r="33" spans="1:24" s="6" customFormat="1" ht="25.5" customHeight="1" thickTop="1">
      <c r="A33" s="226">
        <v>9</v>
      </c>
      <c r="B33" s="140" t="s">
        <v>7</v>
      </c>
      <c r="C33" s="141">
        <v>1</v>
      </c>
      <c r="D33" s="66"/>
      <c r="E33" s="66"/>
      <c r="F33" s="34"/>
      <c r="G33" s="48"/>
      <c r="H33" s="35"/>
      <c r="I33" s="35"/>
      <c r="J33" s="35"/>
      <c r="K33" s="35"/>
      <c r="L33" s="35"/>
      <c r="M33" s="35"/>
      <c r="N33" s="35"/>
      <c r="O33" s="36"/>
      <c r="P33" s="35"/>
      <c r="Q33" s="70"/>
      <c r="R33" s="25"/>
      <c r="S33" s="62"/>
      <c r="T33" s="35"/>
      <c r="U33" s="35"/>
      <c r="V33" s="35"/>
      <c r="W33" s="59"/>
      <c r="X33" s="35"/>
    </row>
    <row r="34" spans="1:24" s="6" customFormat="1" ht="12.75" customHeight="1" thickBot="1">
      <c r="A34" s="227"/>
      <c r="B34" s="26" t="s">
        <v>24</v>
      </c>
      <c r="C34" s="39"/>
      <c r="D34" s="28">
        <v>78.34</v>
      </c>
      <c r="E34" s="28">
        <v>-131.59</v>
      </c>
      <c r="F34" s="27">
        <f>SUM(H34:X34)</f>
        <v>0</v>
      </c>
      <c r="G34" s="30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68"/>
      <c r="T34" s="28"/>
      <c r="U34" s="28"/>
      <c r="V34" s="28"/>
      <c r="W34" s="28"/>
      <c r="X34" s="28"/>
    </row>
    <row r="35" spans="1:24" s="6" customFormat="1" ht="28.5" customHeight="1" thickTop="1">
      <c r="A35" s="228"/>
      <c r="B35" s="140" t="s">
        <v>7</v>
      </c>
      <c r="C35" s="141">
        <v>2</v>
      </c>
      <c r="D35" s="165"/>
      <c r="E35" s="165"/>
      <c r="F35" s="25"/>
      <c r="G35" s="89" t="s">
        <v>106</v>
      </c>
      <c r="H35" s="35">
        <v>0.9</v>
      </c>
      <c r="I35" s="35"/>
      <c r="J35" s="35"/>
      <c r="K35" s="35"/>
      <c r="L35" s="35"/>
      <c r="M35" s="35"/>
      <c r="N35" s="35"/>
      <c r="O35" s="36"/>
      <c r="P35" s="35"/>
      <c r="Q35" s="62" t="s">
        <v>101</v>
      </c>
      <c r="R35" s="35">
        <v>7.5</v>
      </c>
      <c r="S35" s="62"/>
      <c r="T35" s="35"/>
      <c r="U35" s="62"/>
      <c r="V35" s="35"/>
      <c r="W35" s="35"/>
      <c r="X35" s="35"/>
    </row>
    <row r="36" spans="1:24" s="6" customFormat="1" ht="13.5" customHeight="1">
      <c r="A36" s="228"/>
      <c r="B36" s="187"/>
      <c r="C36" s="186"/>
      <c r="D36" s="190"/>
      <c r="E36" s="190"/>
      <c r="F36" s="54"/>
      <c r="G36" s="25" t="s">
        <v>295</v>
      </c>
      <c r="H36" s="54">
        <v>75</v>
      </c>
      <c r="I36" s="54"/>
      <c r="J36" s="54"/>
      <c r="K36" s="54"/>
      <c r="L36" s="54"/>
      <c r="M36" s="54"/>
      <c r="N36" s="54"/>
      <c r="O36" s="55"/>
      <c r="P36" s="54"/>
      <c r="Q36" s="71"/>
      <c r="R36" s="54"/>
      <c r="S36" s="71"/>
      <c r="T36" s="54"/>
      <c r="U36" s="71"/>
      <c r="V36" s="54"/>
      <c r="W36" s="54"/>
      <c r="X36" s="54"/>
    </row>
    <row r="37" spans="1:24" s="6" customFormat="1" ht="18" customHeight="1" thickBot="1">
      <c r="A37" s="227"/>
      <c r="B37" s="26" t="s">
        <v>24</v>
      </c>
      <c r="C37" s="39"/>
      <c r="D37" s="65">
        <v>79.68</v>
      </c>
      <c r="E37" s="65">
        <v>12.21</v>
      </c>
      <c r="F37" s="27">
        <f>SUM(H37:X37)</f>
        <v>83.4</v>
      </c>
      <c r="G37" s="28"/>
      <c r="H37" s="28">
        <f>SUM(H35:H36)</f>
        <v>75.9</v>
      </c>
      <c r="I37" s="28"/>
      <c r="J37" s="28"/>
      <c r="K37" s="28"/>
      <c r="L37" s="28"/>
      <c r="M37" s="28"/>
      <c r="N37" s="28"/>
      <c r="O37" s="28"/>
      <c r="P37" s="28"/>
      <c r="Q37" s="28"/>
      <c r="R37" s="28">
        <v>7.5</v>
      </c>
      <c r="S37" s="67"/>
      <c r="T37" s="28"/>
      <c r="U37" s="28"/>
      <c r="V37" s="28"/>
      <c r="W37" s="28"/>
      <c r="X37" s="28"/>
    </row>
    <row r="38" spans="1:24" s="6" customFormat="1" ht="19.5" customHeight="1" thickTop="1">
      <c r="A38" s="226">
        <v>11</v>
      </c>
      <c r="B38" s="31" t="s">
        <v>25</v>
      </c>
      <c r="C38" s="32">
        <v>3</v>
      </c>
      <c r="D38" s="66"/>
      <c r="E38" s="66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62"/>
      <c r="T38" s="35"/>
      <c r="U38" s="25"/>
      <c r="V38" s="25"/>
      <c r="W38" s="35"/>
      <c r="X38" s="35"/>
    </row>
    <row r="39" spans="1:24" s="6" customFormat="1" ht="19.5" customHeight="1" thickBot="1">
      <c r="A39" s="227"/>
      <c r="B39" s="26" t="s">
        <v>24</v>
      </c>
      <c r="C39" s="39"/>
      <c r="D39" s="65">
        <v>74.39</v>
      </c>
      <c r="E39" s="65">
        <v>39.14</v>
      </c>
      <c r="F39" s="27">
        <f>SUM(H39:X39)</f>
        <v>0</v>
      </c>
      <c r="G39" s="18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68"/>
      <c r="T39" s="28"/>
      <c r="U39" s="28"/>
      <c r="V39" s="28"/>
      <c r="W39" s="28"/>
      <c r="X39" s="28"/>
    </row>
    <row r="40" spans="1:24" s="6" customFormat="1" ht="13.5" customHeight="1" thickTop="1">
      <c r="A40" s="226">
        <v>12</v>
      </c>
      <c r="B40" s="140" t="s">
        <v>7</v>
      </c>
      <c r="C40" s="141">
        <v>4</v>
      </c>
      <c r="D40" s="171"/>
      <c r="E40" s="171"/>
      <c r="F40" s="166" t="s">
        <v>232</v>
      </c>
      <c r="G40" s="35"/>
      <c r="H40" s="35"/>
      <c r="I40" s="35"/>
      <c r="J40" s="35"/>
      <c r="K40" s="35"/>
      <c r="L40" s="35"/>
      <c r="M40" s="35"/>
      <c r="N40" s="35"/>
      <c r="O40" s="48"/>
      <c r="P40" s="35"/>
      <c r="Q40" s="48"/>
      <c r="R40" s="25"/>
      <c r="S40" s="62"/>
      <c r="T40" s="35"/>
      <c r="U40" s="35"/>
      <c r="V40" s="25"/>
      <c r="W40" s="62"/>
      <c r="X40" s="35"/>
    </row>
    <row r="41" spans="1:24" s="6" customFormat="1" ht="12" customHeight="1" thickBot="1">
      <c r="A41" s="227"/>
      <c r="B41" s="26" t="s">
        <v>24</v>
      </c>
      <c r="C41" s="39"/>
      <c r="D41" s="65">
        <v>79.39</v>
      </c>
      <c r="E41" s="65">
        <v>56.87</v>
      </c>
      <c r="F41" s="27">
        <f>SUM(H41:X41)</f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68"/>
      <c r="T41" s="28"/>
      <c r="U41" s="28"/>
      <c r="V41" s="28"/>
      <c r="W41" s="28"/>
      <c r="X41" s="28"/>
    </row>
    <row r="42" spans="1:24" s="6" customFormat="1" ht="25.5" customHeight="1" thickTop="1">
      <c r="A42" s="226">
        <v>13</v>
      </c>
      <c r="B42" s="223" t="s">
        <v>7</v>
      </c>
      <c r="C42" s="223" t="s">
        <v>8</v>
      </c>
      <c r="D42" s="265"/>
      <c r="E42" s="265"/>
      <c r="F42" s="273"/>
      <c r="G42" s="89" t="s">
        <v>157</v>
      </c>
      <c r="H42" s="35">
        <v>4.4</v>
      </c>
      <c r="I42" s="35"/>
      <c r="J42" s="35"/>
      <c r="K42" s="36" t="s">
        <v>158</v>
      </c>
      <c r="L42" s="35">
        <v>19</v>
      </c>
      <c r="M42" s="35"/>
      <c r="N42" s="35"/>
      <c r="O42" s="12" t="s">
        <v>153</v>
      </c>
      <c r="P42" s="35">
        <v>2</v>
      </c>
      <c r="Q42" s="70" t="s">
        <v>104</v>
      </c>
      <c r="R42" s="35">
        <v>20</v>
      </c>
      <c r="S42" s="62" t="s">
        <v>233</v>
      </c>
      <c r="T42" s="35">
        <v>11.8</v>
      </c>
      <c r="U42" s="145" t="s">
        <v>116</v>
      </c>
      <c r="V42" s="35">
        <v>3.8</v>
      </c>
      <c r="W42" s="62"/>
      <c r="X42" s="35"/>
    </row>
    <row r="43" spans="1:24" s="6" customFormat="1" ht="27" customHeight="1">
      <c r="A43" s="228"/>
      <c r="B43" s="224"/>
      <c r="C43" s="224"/>
      <c r="D43" s="266"/>
      <c r="E43" s="266"/>
      <c r="F43" s="274"/>
      <c r="G43" s="55"/>
      <c r="H43" s="54"/>
      <c r="I43" s="54"/>
      <c r="J43" s="54"/>
      <c r="K43" s="25"/>
      <c r="L43" s="54"/>
      <c r="M43" s="54"/>
      <c r="N43" s="54"/>
      <c r="O43" s="55"/>
      <c r="P43" s="54"/>
      <c r="Q43" s="54"/>
      <c r="R43" s="54"/>
      <c r="S43" s="59" t="s">
        <v>234</v>
      </c>
      <c r="T43" s="54">
        <v>7.1</v>
      </c>
      <c r="U43" s="54"/>
      <c r="V43" s="54"/>
      <c r="W43" s="59"/>
      <c r="X43" s="54"/>
    </row>
    <row r="44" spans="1:24" s="6" customFormat="1" ht="13.5" customHeight="1" thickBot="1">
      <c r="A44" s="227"/>
      <c r="B44" s="26" t="s">
        <v>24</v>
      </c>
      <c r="C44" s="39"/>
      <c r="D44" s="65">
        <v>131.07</v>
      </c>
      <c r="E44" s="65">
        <v>-67.49</v>
      </c>
      <c r="F44" s="27">
        <f>SUM(H44:X44)</f>
        <v>68.1</v>
      </c>
      <c r="G44" s="28"/>
      <c r="H44" s="28">
        <v>4.4</v>
      </c>
      <c r="I44" s="28"/>
      <c r="J44" s="28"/>
      <c r="K44" s="28"/>
      <c r="L44" s="28">
        <f>SUM(L42:L43)</f>
        <v>19</v>
      </c>
      <c r="M44" s="28"/>
      <c r="N44" s="28"/>
      <c r="O44" s="28"/>
      <c r="P44" s="28">
        <v>2</v>
      </c>
      <c r="Q44" s="28"/>
      <c r="R44" s="28">
        <v>20</v>
      </c>
      <c r="S44" s="67"/>
      <c r="T44" s="28">
        <f>SUM(T42:T43)</f>
        <v>18.9</v>
      </c>
      <c r="U44" s="28"/>
      <c r="V44" s="28">
        <v>3.8</v>
      </c>
      <c r="W44" s="16"/>
      <c r="X44" s="28"/>
    </row>
    <row r="45" spans="1:24" s="6" customFormat="1" ht="25.5" customHeight="1" thickTop="1">
      <c r="A45" s="226">
        <v>14</v>
      </c>
      <c r="B45" s="230" t="s">
        <v>7</v>
      </c>
      <c r="C45" s="230">
        <v>7</v>
      </c>
      <c r="D45" s="265"/>
      <c r="E45" s="265"/>
      <c r="F45" s="273"/>
      <c r="G45" s="35"/>
      <c r="H45" s="35"/>
      <c r="I45" s="35"/>
      <c r="J45" s="35"/>
      <c r="K45" s="35"/>
      <c r="L45" s="35"/>
      <c r="M45" s="35"/>
      <c r="N45" s="35"/>
      <c r="O45" s="36"/>
      <c r="P45" s="35"/>
      <c r="Q45" s="70" t="s">
        <v>137</v>
      </c>
      <c r="R45" s="35">
        <v>11.7</v>
      </c>
      <c r="S45" s="62" t="s">
        <v>160</v>
      </c>
      <c r="T45" s="35">
        <v>19</v>
      </c>
      <c r="U45" s="145" t="s">
        <v>109</v>
      </c>
      <c r="V45" s="35">
        <v>7.6</v>
      </c>
      <c r="W45" s="62" t="s">
        <v>161</v>
      </c>
      <c r="X45" s="35">
        <v>22.6</v>
      </c>
    </row>
    <row r="46" spans="1:24" s="6" customFormat="1" ht="26.25" customHeight="1">
      <c r="A46" s="228"/>
      <c r="B46" s="232"/>
      <c r="C46" s="232"/>
      <c r="D46" s="270"/>
      <c r="E46" s="266"/>
      <c r="F46" s="27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9" t="s">
        <v>214</v>
      </c>
      <c r="T46" s="107">
        <v>9.2</v>
      </c>
      <c r="U46" s="7"/>
      <c r="V46" s="12"/>
      <c r="W46" s="59" t="s">
        <v>162</v>
      </c>
      <c r="X46" s="54">
        <v>6.3</v>
      </c>
    </row>
    <row r="47" spans="1:24" s="6" customFormat="1" ht="13.5" customHeight="1" thickBot="1">
      <c r="A47" s="227"/>
      <c r="B47" s="64" t="s">
        <v>24</v>
      </c>
      <c r="C47" s="42"/>
      <c r="D47" s="61">
        <v>75.02</v>
      </c>
      <c r="E47" s="61">
        <v>10</v>
      </c>
      <c r="F47" s="27">
        <f>SUM(H47:X47)</f>
        <v>76.4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>
        <v>11.7</v>
      </c>
      <c r="S47" s="68"/>
      <c r="T47" s="28">
        <f>SUM(T45:T46)</f>
        <v>28.2</v>
      </c>
      <c r="U47" s="108"/>
      <c r="V47" s="108">
        <v>7.6</v>
      </c>
      <c r="W47" s="28"/>
      <c r="X47" s="28">
        <f>SUM(X45:X46)</f>
        <v>28.900000000000002</v>
      </c>
    </row>
    <row r="48" spans="1:24" s="6" customFormat="1" ht="14.25" customHeight="1" thickTop="1">
      <c r="A48" s="226">
        <v>15</v>
      </c>
      <c r="B48" s="140" t="s">
        <v>7</v>
      </c>
      <c r="C48" s="141">
        <v>8</v>
      </c>
      <c r="D48" s="171"/>
      <c r="E48" s="171"/>
      <c r="F48" s="166"/>
      <c r="G48" s="35" t="s">
        <v>228</v>
      </c>
      <c r="H48" s="35">
        <v>120</v>
      </c>
      <c r="I48" s="35"/>
      <c r="J48" s="35"/>
      <c r="K48" s="89"/>
      <c r="L48" s="35"/>
      <c r="M48" s="35"/>
      <c r="N48" s="35"/>
      <c r="O48" s="36"/>
      <c r="P48" s="164"/>
      <c r="Q48" s="70"/>
      <c r="R48" s="35"/>
      <c r="S48" s="62"/>
      <c r="T48" s="35"/>
      <c r="U48" s="100"/>
      <c r="V48" s="35"/>
      <c r="W48" s="62"/>
      <c r="X48" s="35"/>
    </row>
    <row r="49" spans="1:24" s="6" customFormat="1" ht="12.75" customHeight="1" thickBot="1">
      <c r="A49" s="227"/>
      <c r="B49" s="26" t="s">
        <v>24</v>
      </c>
      <c r="C49" s="39"/>
      <c r="D49" s="65">
        <v>98.43</v>
      </c>
      <c r="E49" s="65">
        <v>59.38</v>
      </c>
      <c r="F49" s="27">
        <f>SUM(H49:X49)</f>
        <v>120</v>
      </c>
      <c r="G49" s="28"/>
      <c r="H49" s="28">
        <v>120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68"/>
      <c r="T49" s="28"/>
      <c r="U49" s="28"/>
      <c r="V49" s="28"/>
      <c r="W49" s="28"/>
      <c r="X49" s="28"/>
    </row>
    <row r="50" spans="1:24" s="6" customFormat="1" ht="30.75" customHeight="1" thickTop="1">
      <c r="A50" s="226">
        <v>16</v>
      </c>
      <c r="B50" s="141" t="s">
        <v>7</v>
      </c>
      <c r="C50" s="177" t="s">
        <v>9</v>
      </c>
      <c r="D50" s="66"/>
      <c r="E50" s="66"/>
      <c r="F50" s="34"/>
      <c r="G50" s="35"/>
      <c r="H50" s="35"/>
      <c r="I50" s="35"/>
      <c r="J50" s="35"/>
      <c r="K50" s="36" t="s">
        <v>205</v>
      </c>
      <c r="L50" s="35">
        <v>30.4</v>
      </c>
      <c r="M50" s="35"/>
      <c r="N50" s="35"/>
      <c r="O50" s="35"/>
      <c r="P50" s="35"/>
      <c r="Q50" s="70"/>
      <c r="R50" s="35"/>
      <c r="S50" s="62"/>
      <c r="T50" s="35"/>
      <c r="U50" s="25"/>
      <c r="V50" s="25"/>
      <c r="W50" s="59"/>
      <c r="X50" s="35"/>
    </row>
    <row r="51" spans="1:24" s="6" customFormat="1" ht="12.75" customHeight="1" thickBot="1">
      <c r="A51" s="227"/>
      <c r="B51" s="26" t="s">
        <v>24</v>
      </c>
      <c r="C51" s="39"/>
      <c r="D51" s="65">
        <v>131.5</v>
      </c>
      <c r="E51" s="65">
        <v>-210.94</v>
      </c>
      <c r="F51" s="27">
        <f>SUM(H51:X51)</f>
        <v>30.4</v>
      </c>
      <c r="G51" s="28"/>
      <c r="H51" s="28"/>
      <c r="I51" s="28"/>
      <c r="J51" s="28"/>
      <c r="K51" s="28"/>
      <c r="L51" s="28">
        <v>30.4</v>
      </c>
      <c r="M51" s="28"/>
      <c r="N51" s="28"/>
      <c r="O51" s="28"/>
      <c r="P51" s="28"/>
      <c r="Q51" s="28"/>
      <c r="R51" s="28"/>
      <c r="S51" s="68"/>
      <c r="T51" s="28"/>
      <c r="U51" s="28"/>
      <c r="V51" s="28"/>
      <c r="W51" s="28"/>
      <c r="X51" s="28"/>
    </row>
    <row r="52" spans="1:24" s="6" customFormat="1" ht="25.5" customHeight="1" thickTop="1">
      <c r="A52" s="226">
        <v>17</v>
      </c>
      <c r="B52" s="230" t="s">
        <v>7</v>
      </c>
      <c r="C52" s="223">
        <v>9</v>
      </c>
      <c r="D52" s="265"/>
      <c r="E52" s="265"/>
      <c r="F52" s="273"/>
      <c r="G52" s="89" t="s">
        <v>106</v>
      </c>
      <c r="H52" s="35">
        <v>0.9</v>
      </c>
      <c r="I52" s="35"/>
      <c r="J52" s="35"/>
      <c r="K52" s="35"/>
      <c r="L52" s="35"/>
      <c r="M52" s="35"/>
      <c r="N52" s="36"/>
      <c r="O52" s="36"/>
      <c r="P52" s="35"/>
      <c r="Q52" s="70" t="s">
        <v>108</v>
      </c>
      <c r="R52" s="35">
        <v>15</v>
      </c>
      <c r="S52" s="62" t="s">
        <v>235</v>
      </c>
      <c r="T52" s="35">
        <v>13.7</v>
      </c>
      <c r="U52" s="100"/>
      <c r="V52" s="25"/>
      <c r="W52" s="59" t="s">
        <v>191</v>
      </c>
      <c r="X52" s="35">
        <v>4.6</v>
      </c>
    </row>
    <row r="53" spans="1:24" s="6" customFormat="1" ht="14.25" customHeight="1">
      <c r="A53" s="228"/>
      <c r="B53" s="231"/>
      <c r="C53" s="224"/>
      <c r="D53" s="266"/>
      <c r="E53" s="266"/>
      <c r="F53" s="274"/>
      <c r="G53" s="55" t="s">
        <v>296</v>
      </c>
      <c r="H53" s="54">
        <v>30</v>
      </c>
      <c r="I53" s="54"/>
      <c r="J53" s="54"/>
      <c r="K53" s="54"/>
      <c r="L53" s="54"/>
      <c r="M53" s="54"/>
      <c r="N53" s="55"/>
      <c r="O53" s="55"/>
      <c r="P53" s="54"/>
      <c r="Q53" s="54"/>
      <c r="R53" s="54"/>
      <c r="S53" s="59"/>
      <c r="T53" s="54"/>
      <c r="U53" s="54"/>
      <c r="V53" s="54"/>
      <c r="W53" s="54"/>
      <c r="X53" s="54"/>
    </row>
    <row r="54" spans="1:24" s="6" customFormat="1" ht="13.5" customHeight="1" thickBot="1">
      <c r="A54" s="227"/>
      <c r="B54" s="26" t="s">
        <v>24</v>
      </c>
      <c r="C54" s="39"/>
      <c r="D54" s="65">
        <v>132.86</v>
      </c>
      <c r="E54" s="65">
        <v>-231.16</v>
      </c>
      <c r="F54" s="27">
        <f>SUM(H54:X54)</f>
        <v>64.19999999999999</v>
      </c>
      <c r="G54" s="28"/>
      <c r="H54" s="28">
        <f>SUM(H52:H53)</f>
        <v>30.9</v>
      </c>
      <c r="I54" s="28"/>
      <c r="J54" s="28"/>
      <c r="K54" s="28"/>
      <c r="L54" s="28"/>
      <c r="M54" s="28"/>
      <c r="N54" s="28"/>
      <c r="O54" s="28"/>
      <c r="P54" s="28"/>
      <c r="Q54" s="28"/>
      <c r="R54" s="28">
        <v>15</v>
      </c>
      <c r="S54" s="68"/>
      <c r="T54" s="28">
        <f>SUM(T52:T53)</f>
        <v>13.7</v>
      </c>
      <c r="U54" s="28"/>
      <c r="V54" s="28"/>
      <c r="W54" s="28"/>
      <c r="X54" s="28">
        <v>4.6</v>
      </c>
    </row>
    <row r="55" spans="1:24" s="6" customFormat="1" ht="15" customHeight="1" thickTop="1">
      <c r="A55" s="226">
        <v>18</v>
      </c>
      <c r="B55" s="230" t="s">
        <v>7</v>
      </c>
      <c r="C55" s="223">
        <v>10</v>
      </c>
      <c r="D55" s="265"/>
      <c r="E55" s="265"/>
      <c r="F55" s="273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62" t="s">
        <v>163</v>
      </c>
      <c r="T55" s="35">
        <v>15.3</v>
      </c>
      <c r="U55" s="35"/>
      <c r="V55" s="35"/>
      <c r="W55" s="62" t="s">
        <v>164</v>
      </c>
      <c r="X55" s="35">
        <v>42.6</v>
      </c>
    </row>
    <row r="56" spans="1:24" s="6" customFormat="1" ht="25.5" customHeight="1">
      <c r="A56" s="228"/>
      <c r="B56" s="231"/>
      <c r="C56" s="224"/>
      <c r="D56" s="266"/>
      <c r="E56" s="266"/>
      <c r="F56" s="27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70" t="s">
        <v>165</v>
      </c>
      <c r="R56" s="12">
        <v>13.4</v>
      </c>
      <c r="S56" s="59" t="s">
        <v>215</v>
      </c>
      <c r="T56" s="25">
        <v>33.3</v>
      </c>
      <c r="U56" s="25"/>
      <c r="V56" s="25"/>
      <c r="W56" s="59" t="s">
        <v>162</v>
      </c>
      <c r="X56" s="12">
        <v>6.3</v>
      </c>
    </row>
    <row r="57" spans="1:24" s="6" customFormat="1" ht="12.75" customHeight="1" thickBot="1">
      <c r="A57" s="227"/>
      <c r="B57" s="26" t="s">
        <v>24</v>
      </c>
      <c r="C57" s="39"/>
      <c r="D57" s="65">
        <v>96.64</v>
      </c>
      <c r="E57" s="65">
        <v>-1.49</v>
      </c>
      <c r="F57" s="27">
        <f>SUM(H57:X57)</f>
        <v>110.89999999999999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>
        <v>13.4</v>
      </c>
      <c r="S57" s="68"/>
      <c r="T57" s="28">
        <f>SUM(T55:T56)</f>
        <v>48.599999999999994</v>
      </c>
      <c r="U57" s="28"/>
      <c r="V57" s="28"/>
      <c r="W57" s="28"/>
      <c r="X57" s="28">
        <f>SUM(X55:X56)</f>
        <v>48.9</v>
      </c>
    </row>
    <row r="58" spans="1:24" s="6" customFormat="1" ht="24.75" customHeight="1" thickTop="1">
      <c r="A58" s="226">
        <v>19</v>
      </c>
      <c r="B58" s="230" t="s">
        <v>7</v>
      </c>
      <c r="C58" s="223">
        <v>12</v>
      </c>
      <c r="D58" s="265"/>
      <c r="E58" s="265"/>
      <c r="F58" s="273"/>
      <c r="G58" s="89" t="s">
        <v>166</v>
      </c>
      <c r="H58" s="35">
        <v>1.1</v>
      </c>
      <c r="I58" s="35"/>
      <c r="J58" s="35"/>
      <c r="K58" s="89"/>
      <c r="L58" s="35"/>
      <c r="M58" s="35"/>
      <c r="N58" s="35"/>
      <c r="O58" s="89"/>
      <c r="P58" s="35"/>
      <c r="Q58" s="70" t="s">
        <v>125</v>
      </c>
      <c r="R58" s="35">
        <v>17.5</v>
      </c>
      <c r="S58" s="62"/>
      <c r="T58" s="35"/>
      <c r="U58" s="35"/>
      <c r="V58" s="35"/>
      <c r="W58" s="62" t="s">
        <v>236</v>
      </c>
      <c r="X58" s="35">
        <v>17.8</v>
      </c>
    </row>
    <row r="59" spans="1:24" s="6" customFormat="1" ht="27" customHeight="1">
      <c r="A59" s="228"/>
      <c r="B59" s="232"/>
      <c r="C59" s="229"/>
      <c r="D59" s="270"/>
      <c r="E59" s="270"/>
      <c r="F59" s="275"/>
      <c r="G59" s="16" t="s">
        <v>167</v>
      </c>
      <c r="H59" s="12">
        <v>1.4</v>
      </c>
      <c r="I59" s="12"/>
      <c r="J59" s="12"/>
      <c r="K59" s="12"/>
      <c r="L59" s="12"/>
      <c r="M59" s="12"/>
      <c r="N59" s="12"/>
      <c r="O59" s="25"/>
      <c r="P59" s="12"/>
      <c r="Q59" s="12"/>
      <c r="R59" s="12"/>
      <c r="S59" s="59"/>
      <c r="T59" s="12"/>
      <c r="U59" s="12"/>
      <c r="V59" s="12"/>
      <c r="W59" s="59" t="s">
        <v>168</v>
      </c>
      <c r="X59" s="12">
        <v>10</v>
      </c>
    </row>
    <row r="60" spans="1:24" s="6" customFormat="1" ht="13.5" customHeight="1">
      <c r="A60" s="228"/>
      <c r="B60" s="231"/>
      <c r="C60" s="224"/>
      <c r="D60" s="266"/>
      <c r="E60" s="266"/>
      <c r="F60" s="274"/>
      <c r="G60" s="25" t="s">
        <v>296</v>
      </c>
      <c r="H60" s="54">
        <v>50</v>
      </c>
      <c r="I60" s="54"/>
      <c r="J60" s="54"/>
      <c r="K60" s="54"/>
      <c r="L60" s="54"/>
      <c r="M60" s="54"/>
      <c r="N60" s="54"/>
      <c r="P60" s="54"/>
      <c r="Q60" s="54"/>
      <c r="R60" s="54"/>
      <c r="S60" s="71"/>
      <c r="T60" s="54"/>
      <c r="U60" s="54"/>
      <c r="V60" s="54"/>
      <c r="W60" s="54"/>
      <c r="X60" s="54"/>
    </row>
    <row r="61" spans="1:24" s="6" customFormat="1" ht="12.75" customHeight="1" thickBot="1">
      <c r="A61" s="227"/>
      <c r="B61" s="26" t="s">
        <v>24</v>
      </c>
      <c r="C61" s="39"/>
      <c r="D61" s="65">
        <v>133.2</v>
      </c>
      <c r="E61" s="65">
        <v>-56.09</v>
      </c>
      <c r="F61" s="27">
        <f>SUM(H61:X61)</f>
        <v>97.8</v>
      </c>
      <c r="G61" s="28"/>
      <c r="H61" s="28">
        <f>SUM(H58:H60)</f>
        <v>52.5</v>
      </c>
      <c r="I61" s="28"/>
      <c r="J61" s="28"/>
      <c r="K61" s="28"/>
      <c r="L61" s="28"/>
      <c r="M61" s="28"/>
      <c r="N61" s="28"/>
      <c r="O61" s="28"/>
      <c r="P61" s="28"/>
      <c r="Q61" s="28"/>
      <c r="R61" s="28">
        <v>17.5</v>
      </c>
      <c r="S61" s="68"/>
      <c r="T61" s="28"/>
      <c r="U61" s="28"/>
      <c r="V61" s="28"/>
      <c r="W61" s="28"/>
      <c r="X61" s="28">
        <f>SUM(X58:X60)</f>
        <v>27.8</v>
      </c>
    </row>
    <row r="62" spans="1:24" s="6" customFormat="1" ht="40.5" customHeight="1" thickTop="1">
      <c r="A62" s="226">
        <v>20</v>
      </c>
      <c r="B62" s="230" t="s">
        <v>7</v>
      </c>
      <c r="C62" s="230">
        <v>14</v>
      </c>
      <c r="D62" s="265"/>
      <c r="E62" s="265"/>
      <c r="F62" s="273"/>
      <c r="G62" s="35"/>
      <c r="H62" s="35"/>
      <c r="I62" s="35"/>
      <c r="J62" s="35"/>
      <c r="K62" s="36" t="s">
        <v>169</v>
      </c>
      <c r="L62" s="35">
        <v>7.6</v>
      </c>
      <c r="M62" s="35"/>
      <c r="N62" s="35"/>
      <c r="O62" s="35"/>
      <c r="P62" s="35"/>
      <c r="Q62" s="70" t="s">
        <v>108</v>
      </c>
      <c r="R62" s="35">
        <v>15</v>
      </c>
      <c r="S62" s="62" t="s">
        <v>170</v>
      </c>
      <c r="T62" s="35">
        <v>63.7</v>
      </c>
      <c r="U62" s="35"/>
      <c r="V62" s="35"/>
      <c r="W62" s="62" t="s">
        <v>304</v>
      </c>
      <c r="X62" s="35">
        <v>42.5</v>
      </c>
    </row>
    <row r="63" spans="1:24" s="6" customFormat="1" ht="27.75" customHeight="1">
      <c r="A63" s="228"/>
      <c r="B63" s="231"/>
      <c r="C63" s="231"/>
      <c r="D63" s="266"/>
      <c r="E63" s="266"/>
      <c r="F63" s="274"/>
      <c r="G63" s="54"/>
      <c r="H63" s="54"/>
      <c r="I63" s="54"/>
      <c r="J63" s="54"/>
      <c r="K63" s="25"/>
      <c r="L63" s="54"/>
      <c r="M63" s="54"/>
      <c r="N63" s="54"/>
      <c r="O63" s="54"/>
      <c r="P63" s="54"/>
      <c r="Q63" s="54"/>
      <c r="R63" s="54"/>
      <c r="S63" s="70"/>
      <c r="T63" s="54"/>
      <c r="U63" s="54"/>
      <c r="V63" s="54"/>
      <c r="W63" s="59" t="s">
        <v>279</v>
      </c>
      <c r="X63" s="54">
        <v>4.1</v>
      </c>
    </row>
    <row r="64" spans="1:24" s="6" customFormat="1" ht="12.75" customHeight="1" thickBot="1">
      <c r="A64" s="227"/>
      <c r="B64" s="26" t="s">
        <v>24</v>
      </c>
      <c r="C64" s="39"/>
      <c r="D64" s="65">
        <v>177.42</v>
      </c>
      <c r="E64" s="65">
        <v>23.91</v>
      </c>
      <c r="F64" s="27">
        <f>SUM(H64:X64)</f>
        <v>132.9</v>
      </c>
      <c r="G64" s="28"/>
      <c r="H64" s="28"/>
      <c r="I64" s="28"/>
      <c r="J64" s="28"/>
      <c r="K64" s="28"/>
      <c r="L64" s="28">
        <f>SUM(L62:L63)</f>
        <v>7.6</v>
      </c>
      <c r="M64" s="28"/>
      <c r="N64" s="28"/>
      <c r="O64" s="28"/>
      <c r="P64" s="28"/>
      <c r="Q64" s="28"/>
      <c r="R64" s="28">
        <v>15</v>
      </c>
      <c r="S64" s="68"/>
      <c r="T64" s="28">
        <v>63.7</v>
      </c>
      <c r="U64" s="28"/>
      <c r="V64" s="28"/>
      <c r="W64" s="28"/>
      <c r="X64" s="28">
        <f>SUM(X62:X63)</f>
        <v>46.6</v>
      </c>
    </row>
    <row r="65" spans="1:24" s="6" customFormat="1" ht="24" customHeight="1" thickTop="1">
      <c r="A65" s="226">
        <v>21</v>
      </c>
      <c r="B65" s="223" t="s">
        <v>7</v>
      </c>
      <c r="C65" s="223">
        <v>18</v>
      </c>
      <c r="D65" s="265"/>
      <c r="E65" s="265"/>
      <c r="F65" s="273"/>
      <c r="G65" s="35" t="s">
        <v>297</v>
      </c>
      <c r="H65" s="35">
        <v>100</v>
      </c>
      <c r="I65" s="35"/>
      <c r="J65" s="35"/>
      <c r="K65" s="36" t="s">
        <v>171</v>
      </c>
      <c r="L65" s="35">
        <v>40.8</v>
      </c>
      <c r="M65" s="35"/>
      <c r="N65" s="35"/>
      <c r="O65" s="35"/>
      <c r="P65" s="35"/>
      <c r="Q65" s="70" t="s">
        <v>104</v>
      </c>
      <c r="R65" s="25">
        <v>20</v>
      </c>
      <c r="S65" s="62" t="s">
        <v>172</v>
      </c>
      <c r="T65" s="35">
        <v>30.9</v>
      </c>
      <c r="U65" s="100" t="s">
        <v>173</v>
      </c>
      <c r="V65" s="35">
        <v>9.9</v>
      </c>
      <c r="W65" s="62" t="s">
        <v>304</v>
      </c>
      <c r="X65" s="35">
        <v>42.5</v>
      </c>
    </row>
    <row r="66" spans="1:24" s="6" customFormat="1" ht="26.25" customHeight="1">
      <c r="A66" s="228"/>
      <c r="B66" s="224"/>
      <c r="C66" s="224"/>
      <c r="D66" s="266"/>
      <c r="E66" s="266"/>
      <c r="F66" s="274"/>
      <c r="G66" s="54"/>
      <c r="H66" s="54"/>
      <c r="I66" s="54"/>
      <c r="J66" s="54"/>
      <c r="K66" s="55"/>
      <c r="L66" s="54"/>
      <c r="M66" s="54"/>
      <c r="N66" s="54"/>
      <c r="O66" s="54"/>
      <c r="P66" s="54"/>
      <c r="Q66" s="54"/>
      <c r="R66" s="54"/>
      <c r="S66" s="71"/>
      <c r="T66" s="54"/>
      <c r="U66" s="54"/>
      <c r="V66" s="54"/>
      <c r="W66" s="59" t="s">
        <v>305</v>
      </c>
      <c r="X66" s="54">
        <v>12.5</v>
      </c>
    </row>
    <row r="67" spans="1:24" s="6" customFormat="1" ht="12.75" customHeight="1" thickBot="1">
      <c r="A67" s="227"/>
      <c r="B67" s="26" t="s">
        <v>24</v>
      </c>
      <c r="C67" s="39"/>
      <c r="D67" s="65">
        <v>288.16</v>
      </c>
      <c r="E67" s="65">
        <v>-41.89</v>
      </c>
      <c r="F67" s="27">
        <f>SUM(H67:X67)</f>
        <v>256.6</v>
      </c>
      <c r="G67" s="28"/>
      <c r="H67" s="28">
        <v>100</v>
      </c>
      <c r="I67" s="28"/>
      <c r="J67" s="28"/>
      <c r="K67" s="28"/>
      <c r="L67" s="28">
        <v>40.8</v>
      </c>
      <c r="M67" s="28"/>
      <c r="N67" s="28"/>
      <c r="O67" s="28"/>
      <c r="P67" s="28"/>
      <c r="Q67" s="28"/>
      <c r="R67" s="28">
        <v>20</v>
      </c>
      <c r="S67" s="67"/>
      <c r="T67" s="28">
        <v>30.9</v>
      </c>
      <c r="U67" s="28"/>
      <c r="V67" s="28">
        <v>9.9</v>
      </c>
      <c r="W67" s="29"/>
      <c r="X67" s="28">
        <f>SUM(X65:X66)</f>
        <v>55</v>
      </c>
    </row>
    <row r="68" spans="1:24" s="6" customFormat="1" ht="27.75" customHeight="1" thickTop="1">
      <c r="A68" s="226">
        <v>22</v>
      </c>
      <c r="B68" s="223" t="s">
        <v>10</v>
      </c>
      <c r="C68" s="223">
        <v>2</v>
      </c>
      <c r="D68" s="265"/>
      <c r="E68" s="265"/>
      <c r="F68" s="273"/>
      <c r="G68" s="94"/>
      <c r="H68" s="35"/>
      <c r="I68" s="35"/>
      <c r="J68" s="35"/>
      <c r="K68" s="36" t="s">
        <v>197</v>
      </c>
      <c r="L68" s="35">
        <v>57</v>
      </c>
      <c r="M68" s="35"/>
      <c r="N68" s="35"/>
      <c r="O68" s="35"/>
      <c r="P68" s="35"/>
      <c r="Q68" s="35"/>
      <c r="R68" s="35"/>
      <c r="S68" s="62" t="s">
        <v>189</v>
      </c>
      <c r="T68" s="35">
        <v>31.7</v>
      </c>
      <c r="U68" s="145" t="s">
        <v>79</v>
      </c>
      <c r="V68" s="35">
        <v>21.4</v>
      </c>
      <c r="W68" s="62" t="s">
        <v>156</v>
      </c>
      <c r="X68" s="35">
        <v>8.5</v>
      </c>
    </row>
    <row r="69" spans="1:24" s="6" customFormat="1" ht="27" customHeight="1">
      <c r="A69" s="228"/>
      <c r="B69" s="224"/>
      <c r="C69" s="224"/>
      <c r="D69" s="266"/>
      <c r="E69" s="266"/>
      <c r="F69" s="274"/>
      <c r="G69" s="93"/>
      <c r="H69" s="54"/>
      <c r="I69" s="54"/>
      <c r="J69" s="54"/>
      <c r="K69" s="89"/>
      <c r="L69" s="54"/>
      <c r="M69" s="54"/>
      <c r="N69" s="54"/>
      <c r="O69" s="54"/>
      <c r="P69" s="54"/>
      <c r="Q69" s="54"/>
      <c r="R69" s="54"/>
      <c r="S69" s="71"/>
      <c r="T69" s="54"/>
      <c r="U69" s="54"/>
      <c r="V69" s="54"/>
      <c r="W69" s="59" t="s">
        <v>168</v>
      </c>
      <c r="X69" s="54">
        <v>10</v>
      </c>
    </row>
    <row r="70" spans="1:24" s="6" customFormat="1" ht="12.75" customHeight="1" thickBot="1">
      <c r="A70" s="227"/>
      <c r="B70" s="26" t="s">
        <v>24</v>
      </c>
      <c r="C70" s="39"/>
      <c r="D70" s="65">
        <v>192.64</v>
      </c>
      <c r="E70" s="65">
        <v>-96.77</v>
      </c>
      <c r="F70" s="27">
        <f>SUM(H70:X70)</f>
        <v>128.6</v>
      </c>
      <c r="G70" s="28"/>
      <c r="H70" s="28"/>
      <c r="I70" s="28"/>
      <c r="J70" s="28"/>
      <c r="K70" s="28"/>
      <c r="L70" s="28">
        <f>SUM(L68:L69)</f>
        <v>57</v>
      </c>
      <c r="M70" s="28"/>
      <c r="N70" s="28"/>
      <c r="O70" s="28"/>
      <c r="P70" s="28"/>
      <c r="Q70" s="28"/>
      <c r="R70" s="28"/>
      <c r="S70" s="68"/>
      <c r="T70" s="28">
        <v>31.7</v>
      </c>
      <c r="U70" s="28"/>
      <c r="V70" s="28">
        <v>21.4</v>
      </c>
      <c r="W70" s="28"/>
      <c r="X70" s="28">
        <f>SUM(X68:X69)</f>
        <v>18.5</v>
      </c>
    </row>
    <row r="71" spans="1:24" s="6" customFormat="1" ht="54" customHeight="1" thickTop="1">
      <c r="A71" s="226">
        <v>23</v>
      </c>
      <c r="B71" s="31" t="s">
        <v>10</v>
      </c>
      <c r="C71" s="32" t="s">
        <v>48</v>
      </c>
      <c r="D71" s="33"/>
      <c r="E71" s="33"/>
      <c r="F71" s="34"/>
      <c r="G71" s="36" t="s">
        <v>202</v>
      </c>
      <c r="H71" s="35">
        <v>133.7</v>
      </c>
      <c r="I71" s="35"/>
      <c r="J71" s="35"/>
      <c r="K71" s="36" t="s">
        <v>78</v>
      </c>
      <c r="L71" s="35">
        <v>27.2</v>
      </c>
      <c r="M71" s="35"/>
      <c r="N71" s="35"/>
      <c r="O71" s="35"/>
      <c r="P71" s="35"/>
      <c r="Q71" s="35"/>
      <c r="R71" s="35"/>
      <c r="S71" s="62"/>
      <c r="T71" s="35"/>
      <c r="U71" s="35"/>
      <c r="V71" s="35"/>
      <c r="W71" s="35"/>
      <c r="X71" s="35"/>
    </row>
    <row r="72" spans="1:24" s="6" customFormat="1" ht="16.5" customHeight="1" thickBot="1">
      <c r="A72" s="227"/>
      <c r="B72" s="26" t="s">
        <v>24</v>
      </c>
      <c r="C72" s="39"/>
      <c r="D72" s="79">
        <v>195.87</v>
      </c>
      <c r="E72" s="79">
        <v>-50.15</v>
      </c>
      <c r="F72" s="27">
        <f>SUM(H72:X72)</f>
        <v>160.89999999999998</v>
      </c>
      <c r="G72" s="54"/>
      <c r="H72" s="54">
        <v>133.7</v>
      </c>
      <c r="I72" s="54"/>
      <c r="J72" s="54"/>
      <c r="K72" s="54"/>
      <c r="L72" s="54">
        <v>27.2</v>
      </c>
      <c r="M72" s="54"/>
      <c r="N72" s="54"/>
      <c r="O72" s="54"/>
      <c r="P72" s="54"/>
      <c r="Q72" s="28"/>
      <c r="R72" s="28"/>
      <c r="S72" s="71"/>
      <c r="T72" s="54"/>
      <c r="U72" s="54"/>
      <c r="V72" s="54"/>
      <c r="W72" s="54"/>
      <c r="X72" s="54"/>
    </row>
    <row r="73" spans="1:24" s="6" customFormat="1" ht="13.5" customHeight="1" thickTop="1">
      <c r="A73" s="226">
        <v>24</v>
      </c>
      <c r="B73" s="223" t="s">
        <v>10</v>
      </c>
      <c r="C73" s="223">
        <v>4</v>
      </c>
      <c r="D73" s="265"/>
      <c r="E73" s="265"/>
      <c r="F73" s="273"/>
      <c r="G73" s="35"/>
      <c r="H73" s="35"/>
      <c r="I73" s="35"/>
      <c r="J73" s="35"/>
      <c r="K73" s="36"/>
      <c r="L73" s="35"/>
      <c r="M73" s="35"/>
      <c r="N73" s="35"/>
      <c r="O73" s="35"/>
      <c r="P73" s="35"/>
      <c r="Q73" s="48"/>
      <c r="R73" s="25"/>
      <c r="S73" s="62" t="s">
        <v>306</v>
      </c>
      <c r="T73" s="35">
        <v>12.5</v>
      </c>
      <c r="U73" s="35"/>
      <c r="V73" s="35"/>
      <c r="W73" s="62" t="s">
        <v>307</v>
      </c>
      <c r="X73" s="35">
        <v>8.6</v>
      </c>
    </row>
    <row r="74" spans="1:24" s="6" customFormat="1" ht="30" customHeight="1">
      <c r="A74" s="228"/>
      <c r="B74" s="224"/>
      <c r="C74" s="224"/>
      <c r="D74" s="266"/>
      <c r="E74" s="266"/>
      <c r="F74" s="274"/>
      <c r="G74" s="9"/>
      <c r="H74" s="9"/>
      <c r="I74" s="9"/>
      <c r="J74" s="9"/>
      <c r="L74" s="54"/>
      <c r="M74" s="54"/>
      <c r="N74" s="54"/>
      <c r="O74" s="54"/>
      <c r="P74" s="54"/>
      <c r="Q74" s="70" t="s">
        <v>114</v>
      </c>
      <c r="R74" s="54">
        <v>10</v>
      </c>
      <c r="S74" s="70" t="s">
        <v>299</v>
      </c>
      <c r="T74" s="12">
        <v>5.4</v>
      </c>
      <c r="U74" s="12"/>
      <c r="V74" s="12"/>
      <c r="W74" s="55"/>
      <c r="X74" s="54"/>
    </row>
    <row r="75" spans="1:24" s="6" customFormat="1" ht="13.5" customHeight="1" thickBot="1">
      <c r="A75" s="227"/>
      <c r="B75" s="26" t="s">
        <v>24</v>
      </c>
      <c r="C75" s="39"/>
      <c r="D75" s="65">
        <v>79.85</v>
      </c>
      <c r="E75" s="65">
        <v>-154.14</v>
      </c>
      <c r="F75" s="27">
        <f>SUM(H75:X75)</f>
        <v>36.5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>
        <v>10</v>
      </c>
      <c r="S75" s="30"/>
      <c r="T75" s="189">
        <f>SUM(T73:T74)</f>
        <v>17.9</v>
      </c>
      <c r="U75" s="189"/>
      <c r="V75" s="189"/>
      <c r="W75" s="28"/>
      <c r="X75" s="28">
        <v>8.6</v>
      </c>
    </row>
    <row r="76" spans="1:24" s="6" customFormat="1" ht="26.25" customHeight="1" thickTop="1">
      <c r="A76" s="226">
        <v>25</v>
      </c>
      <c r="B76" s="140" t="s">
        <v>10</v>
      </c>
      <c r="C76" s="141">
        <v>6</v>
      </c>
      <c r="D76" s="66"/>
      <c r="E76" s="66"/>
      <c r="F76" s="34"/>
      <c r="G76" s="98"/>
      <c r="H76" s="35"/>
      <c r="I76" s="35"/>
      <c r="J76" s="35"/>
      <c r="K76" s="36" t="s">
        <v>190</v>
      </c>
      <c r="L76" s="35">
        <v>26.6</v>
      </c>
      <c r="M76" s="35"/>
      <c r="N76" s="35"/>
      <c r="O76" s="35"/>
      <c r="P76" s="35"/>
      <c r="Q76" s="70" t="s">
        <v>101</v>
      </c>
      <c r="R76" s="35">
        <v>7.5</v>
      </c>
      <c r="S76" s="62" t="s">
        <v>308</v>
      </c>
      <c r="T76" s="35">
        <v>20</v>
      </c>
      <c r="U76" s="35"/>
      <c r="V76" s="35"/>
      <c r="W76" s="59" t="s">
        <v>238</v>
      </c>
      <c r="X76" s="35">
        <v>2.1</v>
      </c>
    </row>
    <row r="77" spans="1:24" s="6" customFormat="1" ht="12.75" customHeight="1" thickBot="1">
      <c r="A77" s="227"/>
      <c r="B77" s="26" t="s">
        <v>24</v>
      </c>
      <c r="C77" s="39"/>
      <c r="D77" s="65">
        <v>78.43</v>
      </c>
      <c r="E77" s="65">
        <v>-150.83</v>
      </c>
      <c r="F77" s="27">
        <f>SUM(H77:X77)</f>
        <v>56.2</v>
      </c>
      <c r="G77" s="28"/>
      <c r="H77" s="28"/>
      <c r="I77" s="28"/>
      <c r="J77" s="28"/>
      <c r="K77" s="28"/>
      <c r="L77" s="28">
        <v>26.6</v>
      </c>
      <c r="M77" s="28"/>
      <c r="N77" s="28"/>
      <c r="O77" s="28"/>
      <c r="P77" s="28"/>
      <c r="Q77" s="28"/>
      <c r="R77" s="28">
        <v>7.5</v>
      </c>
      <c r="S77" s="68"/>
      <c r="T77" s="28">
        <v>20</v>
      </c>
      <c r="U77" s="28"/>
      <c r="V77" s="28"/>
      <c r="W77" s="28"/>
      <c r="X77" s="28">
        <v>2.1</v>
      </c>
    </row>
    <row r="78" spans="1:24" s="6" customFormat="1" ht="25.5" customHeight="1" thickTop="1">
      <c r="A78" s="226">
        <v>26</v>
      </c>
      <c r="B78" s="223" t="s">
        <v>11</v>
      </c>
      <c r="C78" s="223">
        <v>6</v>
      </c>
      <c r="D78" s="265"/>
      <c r="E78" s="265"/>
      <c r="F78" s="273"/>
      <c r="G78" s="35"/>
      <c r="H78" s="35"/>
      <c r="I78" s="35"/>
      <c r="J78" s="35"/>
      <c r="K78" s="36" t="s">
        <v>158</v>
      </c>
      <c r="L78" s="35">
        <v>19</v>
      </c>
      <c r="M78" s="35"/>
      <c r="N78" s="35"/>
      <c r="O78" s="35"/>
      <c r="P78" s="35"/>
      <c r="Q78" s="70" t="s">
        <v>114</v>
      </c>
      <c r="R78" s="35">
        <v>10</v>
      </c>
      <c r="S78" s="62" t="s">
        <v>192</v>
      </c>
      <c r="T78" s="35">
        <v>20.4</v>
      </c>
      <c r="U78" s="100" t="s">
        <v>147</v>
      </c>
      <c r="V78" s="35">
        <v>2.4</v>
      </c>
      <c r="W78" s="59" t="s">
        <v>238</v>
      </c>
      <c r="X78" s="35">
        <v>2.1</v>
      </c>
    </row>
    <row r="79" spans="1:24" s="6" customFormat="1" ht="24" customHeight="1">
      <c r="A79" s="228"/>
      <c r="B79" s="224"/>
      <c r="C79" s="224"/>
      <c r="D79" s="266"/>
      <c r="E79" s="266"/>
      <c r="F79" s="274"/>
      <c r="G79" s="54"/>
      <c r="H79" s="54"/>
      <c r="I79" s="54"/>
      <c r="J79" s="54"/>
      <c r="K79" s="89"/>
      <c r="L79" s="54"/>
      <c r="M79" s="54"/>
      <c r="N79" s="54"/>
      <c r="O79" s="12"/>
      <c r="P79" s="54"/>
      <c r="Q79" s="54"/>
      <c r="R79" s="54"/>
      <c r="S79" s="71"/>
      <c r="T79" s="54"/>
      <c r="U79" s="54"/>
      <c r="V79" s="54"/>
      <c r="W79" s="55"/>
      <c r="X79" s="54"/>
    </row>
    <row r="80" spans="1:24" s="6" customFormat="1" ht="12.75" customHeight="1" thickBot="1">
      <c r="A80" s="227"/>
      <c r="B80" s="26" t="s">
        <v>24</v>
      </c>
      <c r="C80" s="39"/>
      <c r="D80" s="65">
        <v>157.36</v>
      </c>
      <c r="E80" s="65">
        <v>-126.16</v>
      </c>
      <c r="F80" s="27">
        <f>SUM(H80:X80)</f>
        <v>53.9</v>
      </c>
      <c r="G80" s="28"/>
      <c r="H80" s="28"/>
      <c r="I80" s="28"/>
      <c r="J80" s="28"/>
      <c r="K80" s="28"/>
      <c r="L80" s="28">
        <f>SUM(L78:L79)</f>
        <v>19</v>
      </c>
      <c r="M80" s="28"/>
      <c r="N80" s="28"/>
      <c r="O80" s="54"/>
      <c r="P80" s="28"/>
      <c r="Q80" s="28"/>
      <c r="R80" s="28">
        <v>10</v>
      </c>
      <c r="S80" s="68"/>
      <c r="T80" s="28">
        <v>20.4</v>
      </c>
      <c r="U80" s="28"/>
      <c r="V80" s="28">
        <v>2.4</v>
      </c>
      <c r="W80" s="29"/>
      <c r="X80" s="28">
        <v>2.1</v>
      </c>
    </row>
    <row r="81" spans="1:24" s="6" customFormat="1" ht="25.5" customHeight="1" thickTop="1">
      <c r="A81" s="226">
        <v>27</v>
      </c>
      <c r="B81" s="223" t="s">
        <v>11</v>
      </c>
      <c r="C81" s="223">
        <v>7</v>
      </c>
      <c r="D81" s="265"/>
      <c r="E81" s="265"/>
      <c r="F81" s="273"/>
      <c r="G81" s="35"/>
      <c r="H81" s="35"/>
      <c r="I81" s="35"/>
      <c r="J81" s="35"/>
      <c r="K81" s="89"/>
      <c r="L81" s="35"/>
      <c r="M81" s="36"/>
      <c r="N81" s="35"/>
      <c r="O81" s="36"/>
      <c r="P81" s="35"/>
      <c r="Q81" s="35"/>
      <c r="R81" s="35"/>
      <c r="S81" s="62" t="s">
        <v>193</v>
      </c>
      <c r="T81" s="35">
        <v>22.4</v>
      </c>
      <c r="U81" s="100" t="s">
        <v>116</v>
      </c>
      <c r="V81" s="35">
        <v>3.8</v>
      </c>
      <c r="W81" s="62" t="s">
        <v>145</v>
      </c>
      <c r="X81" s="35">
        <v>6.2</v>
      </c>
    </row>
    <row r="82" spans="1:24" s="6" customFormat="1" ht="25.5" customHeight="1">
      <c r="A82" s="228"/>
      <c r="B82" s="224"/>
      <c r="C82" s="224"/>
      <c r="D82" s="266"/>
      <c r="E82" s="266"/>
      <c r="F82" s="274"/>
      <c r="G82" s="54"/>
      <c r="H82" s="54"/>
      <c r="I82" s="54"/>
      <c r="J82" s="54"/>
      <c r="K82" s="25"/>
      <c r="L82" s="54"/>
      <c r="M82" s="55"/>
      <c r="N82" s="54"/>
      <c r="O82" s="54"/>
      <c r="P82" s="54"/>
      <c r="Q82" s="54"/>
      <c r="R82" s="54"/>
      <c r="S82" s="71"/>
      <c r="T82" s="54"/>
      <c r="U82" s="145" t="s">
        <v>150</v>
      </c>
      <c r="V82" s="54">
        <v>1.5</v>
      </c>
      <c r="W82" s="59" t="s">
        <v>194</v>
      </c>
      <c r="X82" s="54">
        <v>0.3</v>
      </c>
    </row>
    <row r="83" spans="1:24" s="6" customFormat="1" ht="12.75" customHeight="1" thickBot="1">
      <c r="A83" s="227"/>
      <c r="B83" s="26" t="s">
        <v>24</v>
      </c>
      <c r="C83" s="39"/>
      <c r="D83" s="65">
        <v>113.9</v>
      </c>
      <c r="E83" s="65">
        <v>6.56</v>
      </c>
      <c r="F83" s="27">
        <f>SUM(H83:X83)</f>
        <v>34.2</v>
      </c>
      <c r="G83" s="28"/>
      <c r="H83" s="28"/>
      <c r="I83" s="28"/>
      <c r="J83" s="28"/>
      <c r="K83" s="12"/>
      <c r="L83" s="28"/>
      <c r="M83" s="28"/>
      <c r="N83" s="28"/>
      <c r="O83" s="28"/>
      <c r="P83" s="28"/>
      <c r="Q83" s="28"/>
      <c r="R83" s="28"/>
      <c r="S83" s="68"/>
      <c r="T83" s="28">
        <v>22.4</v>
      </c>
      <c r="U83" s="28"/>
      <c r="V83" s="28">
        <f>SUM(V81:V82)</f>
        <v>5.3</v>
      </c>
      <c r="W83" s="28"/>
      <c r="X83" s="28">
        <f>SUM(X81:X82)</f>
        <v>6.5</v>
      </c>
    </row>
    <row r="84" spans="1:24" s="6" customFormat="1" ht="25.5" customHeight="1" thickTop="1">
      <c r="A84" s="226">
        <v>28</v>
      </c>
      <c r="B84" s="223" t="s">
        <v>11</v>
      </c>
      <c r="C84" s="223">
        <v>8</v>
      </c>
      <c r="D84" s="265"/>
      <c r="E84" s="265"/>
      <c r="F84" s="273"/>
      <c r="G84" s="89" t="s">
        <v>195</v>
      </c>
      <c r="H84" s="35">
        <v>3.3</v>
      </c>
      <c r="I84" s="35"/>
      <c r="J84" s="35"/>
      <c r="K84" s="36" t="s">
        <v>197</v>
      </c>
      <c r="L84" s="35">
        <v>57</v>
      </c>
      <c r="M84" s="35"/>
      <c r="N84" s="35"/>
      <c r="O84" s="89" t="s">
        <v>186</v>
      </c>
      <c r="P84" s="35">
        <v>104</v>
      </c>
      <c r="Q84" s="70" t="s">
        <v>101</v>
      </c>
      <c r="R84" s="35">
        <v>7.5</v>
      </c>
      <c r="S84" s="59" t="s">
        <v>216</v>
      </c>
      <c r="T84" s="35">
        <v>11.3</v>
      </c>
      <c r="U84" s="35"/>
      <c r="V84" s="35"/>
      <c r="W84" s="94" t="s">
        <v>191</v>
      </c>
      <c r="X84" s="35">
        <v>4.6</v>
      </c>
    </row>
    <row r="85" spans="1:24" s="6" customFormat="1" ht="24" customHeight="1">
      <c r="A85" s="228"/>
      <c r="B85" s="229"/>
      <c r="C85" s="229"/>
      <c r="D85" s="270"/>
      <c r="E85" s="270"/>
      <c r="F85" s="275"/>
      <c r="G85" s="89" t="s">
        <v>196</v>
      </c>
      <c r="H85" s="12">
        <v>2.7</v>
      </c>
      <c r="I85" s="12"/>
      <c r="J85" s="12"/>
      <c r="K85" s="89"/>
      <c r="L85" s="12"/>
      <c r="M85" s="12"/>
      <c r="N85" s="12"/>
      <c r="O85" s="25"/>
      <c r="P85" s="12"/>
      <c r="Q85" s="99"/>
      <c r="R85" s="12"/>
      <c r="S85" s="59"/>
      <c r="T85" s="12"/>
      <c r="U85" s="12"/>
      <c r="V85" s="12"/>
      <c r="W85" s="98"/>
      <c r="X85" s="163"/>
    </row>
    <row r="86" spans="1:24" s="6" customFormat="1" ht="13.5" customHeight="1" thickBot="1">
      <c r="A86" s="227"/>
      <c r="B86" s="26" t="s">
        <v>24</v>
      </c>
      <c r="C86" s="39"/>
      <c r="D86" s="65">
        <v>174.66</v>
      </c>
      <c r="E86" s="65">
        <v>-20.4</v>
      </c>
      <c r="F86" s="27">
        <f>SUM(H86:X86)</f>
        <v>190.4</v>
      </c>
      <c r="G86" s="28"/>
      <c r="H86" s="28">
        <f>SUM(H84:H85)</f>
        <v>6</v>
      </c>
      <c r="I86" s="28"/>
      <c r="J86" s="28"/>
      <c r="L86" s="28">
        <f>SUM(L84:L85)</f>
        <v>57</v>
      </c>
      <c r="M86" s="28"/>
      <c r="N86" s="28"/>
      <c r="O86" s="28"/>
      <c r="P86" s="28">
        <f>SUM(P84:P85)</f>
        <v>104</v>
      </c>
      <c r="Q86" s="28"/>
      <c r="R86" s="28">
        <v>7.5</v>
      </c>
      <c r="S86" s="68"/>
      <c r="T86" s="28">
        <v>11.3</v>
      </c>
      <c r="U86" s="28"/>
      <c r="V86" s="28"/>
      <c r="W86" s="29"/>
      <c r="X86" s="28">
        <v>4.6</v>
      </c>
    </row>
    <row r="87" spans="1:24" s="6" customFormat="1" ht="24" customHeight="1" thickTop="1">
      <c r="A87" s="226">
        <v>29</v>
      </c>
      <c r="B87" s="223" t="s">
        <v>11</v>
      </c>
      <c r="C87" s="223">
        <v>10</v>
      </c>
      <c r="D87" s="265"/>
      <c r="E87" s="265"/>
      <c r="F87" s="273"/>
      <c r="G87" s="35"/>
      <c r="H87" s="35"/>
      <c r="I87" s="35"/>
      <c r="J87" s="35"/>
      <c r="K87" s="36" t="s">
        <v>50</v>
      </c>
      <c r="L87" s="35">
        <v>38</v>
      </c>
      <c r="M87" s="35"/>
      <c r="N87" s="35"/>
      <c r="O87" s="89" t="s">
        <v>198</v>
      </c>
      <c r="P87" s="25">
        <v>119.6</v>
      </c>
      <c r="Q87" s="70"/>
      <c r="R87" s="35"/>
      <c r="S87" s="62" t="s">
        <v>199</v>
      </c>
      <c r="T87" s="35">
        <v>56.1</v>
      </c>
      <c r="U87" s="35"/>
      <c r="V87" s="35"/>
      <c r="W87" s="59" t="s">
        <v>85</v>
      </c>
      <c r="X87" s="35">
        <v>5.9</v>
      </c>
    </row>
    <row r="88" spans="1:24" s="6" customFormat="1" ht="25.5" customHeight="1">
      <c r="A88" s="228"/>
      <c r="B88" s="224"/>
      <c r="C88" s="224"/>
      <c r="D88" s="266"/>
      <c r="E88" s="266"/>
      <c r="F88" s="275"/>
      <c r="G88" s="25"/>
      <c r="H88" s="25"/>
      <c r="I88" s="25"/>
      <c r="J88" s="25"/>
      <c r="K88" s="89" t="s">
        <v>212</v>
      </c>
      <c r="L88" s="54">
        <v>3.8</v>
      </c>
      <c r="M88" s="25"/>
      <c r="N88" s="25"/>
      <c r="Q88" s="25"/>
      <c r="R88" s="25"/>
      <c r="S88" s="59"/>
      <c r="T88" s="25"/>
      <c r="U88" s="25"/>
      <c r="V88" s="25"/>
      <c r="W88" s="89"/>
      <c r="X88" s="25"/>
    </row>
    <row r="89" spans="1:24" s="6" customFormat="1" ht="14.25" customHeight="1" thickBot="1">
      <c r="A89" s="227"/>
      <c r="B89" s="26" t="s">
        <v>24</v>
      </c>
      <c r="C89" s="39"/>
      <c r="D89" s="65">
        <v>163.32</v>
      </c>
      <c r="E89" s="65">
        <v>23.51</v>
      </c>
      <c r="F89" s="27">
        <f>SUM(H89:X89)</f>
        <v>223.39999999999998</v>
      </c>
      <c r="G89" s="28"/>
      <c r="H89" s="28"/>
      <c r="I89" s="28"/>
      <c r="J89" s="28"/>
      <c r="K89" s="28"/>
      <c r="L89" s="28">
        <f>SUM(L87:L88)</f>
        <v>41.8</v>
      </c>
      <c r="M89" s="28"/>
      <c r="N89" s="28"/>
      <c r="O89" s="28"/>
      <c r="P89" s="28">
        <f>SUM(P87:P88)</f>
        <v>119.6</v>
      </c>
      <c r="Q89" s="28"/>
      <c r="R89" s="28"/>
      <c r="S89" s="68"/>
      <c r="T89" s="28">
        <f>SUM(T87:T88)</f>
        <v>56.1</v>
      </c>
      <c r="U89" s="28"/>
      <c r="V89" s="28"/>
      <c r="W89" s="29"/>
      <c r="X89" s="28">
        <v>5.9</v>
      </c>
    </row>
    <row r="90" spans="1:24" s="6" customFormat="1" ht="26.25" customHeight="1" thickTop="1">
      <c r="A90" s="226">
        <v>30</v>
      </c>
      <c r="B90" s="223" t="s">
        <v>12</v>
      </c>
      <c r="C90" s="223">
        <v>1</v>
      </c>
      <c r="D90" s="265"/>
      <c r="E90" s="265"/>
      <c r="F90" s="273"/>
      <c r="G90" s="35"/>
      <c r="H90" s="35"/>
      <c r="I90" s="35"/>
      <c r="J90" s="35"/>
      <c r="K90" s="35"/>
      <c r="L90" s="35"/>
      <c r="M90" s="35"/>
      <c r="N90" s="35"/>
      <c r="O90" s="36"/>
      <c r="P90" s="35"/>
      <c r="Q90" s="70" t="s">
        <v>114</v>
      </c>
      <c r="R90" s="35">
        <v>10</v>
      </c>
      <c r="S90" s="62" t="s">
        <v>309</v>
      </c>
      <c r="T90" s="35">
        <v>9.3</v>
      </c>
      <c r="U90" s="35"/>
      <c r="V90" s="35"/>
      <c r="W90" s="59" t="s">
        <v>177</v>
      </c>
      <c r="X90" s="35">
        <v>2.1</v>
      </c>
    </row>
    <row r="91" spans="1:24" s="6" customFormat="1" ht="12.75" customHeight="1">
      <c r="A91" s="228"/>
      <c r="B91" s="224"/>
      <c r="C91" s="224"/>
      <c r="D91" s="266"/>
      <c r="E91" s="266"/>
      <c r="F91" s="27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71" t="s">
        <v>135</v>
      </c>
      <c r="T91" s="54">
        <v>4.5</v>
      </c>
      <c r="U91" s="54"/>
      <c r="V91" s="54"/>
      <c r="W91" s="54"/>
      <c r="X91" s="54"/>
    </row>
    <row r="92" spans="1:24" s="6" customFormat="1" ht="12.75" customHeight="1" thickBot="1">
      <c r="A92" s="227"/>
      <c r="B92" s="26" t="s">
        <v>24</v>
      </c>
      <c r="C92" s="39"/>
      <c r="D92" s="65">
        <v>34.54</v>
      </c>
      <c r="E92" s="65">
        <v>-5.09</v>
      </c>
      <c r="F92" s="27">
        <f>SUM(H92:X92)</f>
        <v>25.900000000000002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>
        <v>10</v>
      </c>
      <c r="S92" s="68"/>
      <c r="T92" s="28">
        <f>SUM(T90:T91)</f>
        <v>13.8</v>
      </c>
      <c r="U92" s="28"/>
      <c r="V92" s="28"/>
      <c r="W92" s="28"/>
      <c r="X92" s="28">
        <v>2.1</v>
      </c>
    </row>
    <row r="93" spans="1:24" s="6" customFormat="1" ht="26.25" customHeight="1" thickTop="1">
      <c r="A93" s="226">
        <v>31</v>
      </c>
      <c r="B93" s="223" t="s">
        <v>12</v>
      </c>
      <c r="C93" s="223">
        <v>2</v>
      </c>
      <c r="D93" s="265"/>
      <c r="E93" s="265"/>
      <c r="F93" s="273"/>
      <c r="G93" s="35"/>
      <c r="H93" s="35"/>
      <c r="I93" s="35"/>
      <c r="J93" s="35"/>
      <c r="K93" s="89" t="s">
        <v>301</v>
      </c>
      <c r="L93" s="35">
        <v>7.6</v>
      </c>
      <c r="M93" s="35"/>
      <c r="N93" s="35"/>
      <c r="O93" s="36"/>
      <c r="P93" s="35"/>
      <c r="Q93" s="70" t="s">
        <v>137</v>
      </c>
      <c r="R93" s="35">
        <v>11.7</v>
      </c>
      <c r="S93" s="62" t="s">
        <v>310</v>
      </c>
      <c r="T93" s="35">
        <v>14.3</v>
      </c>
      <c r="U93" s="100" t="s">
        <v>138</v>
      </c>
      <c r="V93" s="35">
        <v>2.4</v>
      </c>
      <c r="W93" s="59" t="s">
        <v>245</v>
      </c>
      <c r="X93" s="35">
        <v>2.5</v>
      </c>
    </row>
    <row r="94" spans="1:24" s="6" customFormat="1" ht="25.5" customHeight="1">
      <c r="A94" s="228"/>
      <c r="B94" s="224"/>
      <c r="C94" s="224"/>
      <c r="D94" s="266"/>
      <c r="E94" s="266"/>
      <c r="F94" s="274"/>
      <c r="G94" s="54"/>
      <c r="H94" s="54"/>
      <c r="I94" s="54"/>
      <c r="J94" s="54"/>
      <c r="K94" s="54"/>
      <c r="L94" s="54"/>
      <c r="M94" s="54"/>
      <c r="N94" s="54"/>
      <c r="O94" s="55" t="s">
        <v>95</v>
      </c>
      <c r="P94" s="54">
        <v>4.9</v>
      </c>
      <c r="Q94" s="54"/>
      <c r="R94" s="54"/>
      <c r="S94" s="59" t="s">
        <v>136</v>
      </c>
      <c r="T94" s="54">
        <v>4.5</v>
      </c>
      <c r="U94" s="54"/>
      <c r="V94" s="54"/>
      <c r="W94" s="54"/>
      <c r="X94" s="54"/>
    </row>
    <row r="95" spans="1:24" s="6" customFormat="1" ht="14.25" customHeight="1" thickBot="1">
      <c r="A95" s="227"/>
      <c r="B95" s="26" t="s">
        <v>24</v>
      </c>
      <c r="C95" s="39"/>
      <c r="D95" s="65">
        <v>64.94</v>
      </c>
      <c r="E95" s="65">
        <v>-14.77</v>
      </c>
      <c r="F95" s="27">
        <f>SUM(H95:X95)</f>
        <v>47.9</v>
      </c>
      <c r="G95" s="28"/>
      <c r="H95" s="28"/>
      <c r="I95" s="28"/>
      <c r="J95" s="28"/>
      <c r="K95" s="28"/>
      <c r="L95" s="28">
        <v>7.6</v>
      </c>
      <c r="M95" s="28"/>
      <c r="N95" s="28"/>
      <c r="O95" s="28"/>
      <c r="P95" s="28">
        <f>SUM(P93:P94)</f>
        <v>4.9</v>
      </c>
      <c r="Q95" s="28"/>
      <c r="R95" s="28">
        <v>11.7</v>
      </c>
      <c r="S95" s="68"/>
      <c r="T95" s="28">
        <f>SUM(T93:T94)</f>
        <v>18.8</v>
      </c>
      <c r="U95" s="28"/>
      <c r="V95" s="28">
        <v>2.4</v>
      </c>
      <c r="W95" s="28"/>
      <c r="X95" s="28">
        <v>2.5</v>
      </c>
    </row>
    <row r="96" spans="1:24" s="6" customFormat="1" ht="26.25" customHeight="1" thickTop="1">
      <c r="A96" s="226">
        <v>32</v>
      </c>
      <c r="B96" s="31" t="s">
        <v>12</v>
      </c>
      <c r="C96" s="32">
        <v>3</v>
      </c>
      <c r="D96" s="66"/>
      <c r="E96" s="66"/>
      <c r="F96" s="34"/>
      <c r="G96" s="78"/>
      <c r="H96" s="35"/>
      <c r="I96" s="35"/>
      <c r="J96" s="35"/>
      <c r="K96" s="35"/>
      <c r="L96" s="35"/>
      <c r="M96" s="35"/>
      <c r="N96" s="80"/>
      <c r="O96" s="36"/>
      <c r="P96" s="35"/>
      <c r="Q96" s="35"/>
      <c r="R96" s="35"/>
      <c r="S96" s="62" t="s">
        <v>239</v>
      </c>
      <c r="T96" s="35">
        <v>6</v>
      </c>
      <c r="U96" s="100" t="s">
        <v>138</v>
      </c>
      <c r="V96" s="35">
        <v>5</v>
      </c>
      <c r="W96" s="62" t="s">
        <v>139</v>
      </c>
      <c r="X96" s="35">
        <v>7.5</v>
      </c>
    </row>
    <row r="97" spans="1:24" s="6" customFormat="1" ht="15" customHeight="1" thickBot="1">
      <c r="A97" s="227"/>
      <c r="B97" s="26" t="s">
        <v>24</v>
      </c>
      <c r="C97" s="39"/>
      <c r="D97" s="65">
        <v>35.08</v>
      </c>
      <c r="E97" s="65">
        <v>26.12</v>
      </c>
      <c r="F97" s="27">
        <f>SUM(H97:X97)</f>
        <v>18.5</v>
      </c>
      <c r="G97" s="28"/>
      <c r="H97" s="28"/>
      <c r="I97" s="28"/>
      <c r="J97" s="28"/>
      <c r="K97" s="28"/>
      <c r="L97" s="28"/>
      <c r="M97" s="28"/>
      <c r="N97" s="81"/>
      <c r="O97" s="28"/>
      <c r="P97" s="28"/>
      <c r="Q97" s="28"/>
      <c r="R97" s="28"/>
      <c r="S97" s="68"/>
      <c r="T97" s="28">
        <v>6</v>
      </c>
      <c r="U97" s="28"/>
      <c r="V97" s="28">
        <v>5</v>
      </c>
      <c r="W97" s="28"/>
      <c r="X97" s="28">
        <v>7.5</v>
      </c>
    </row>
    <row r="98" spans="1:24" s="6" customFormat="1" ht="24" customHeight="1" thickTop="1">
      <c r="A98" s="226">
        <v>33</v>
      </c>
      <c r="B98" s="144" t="s">
        <v>12</v>
      </c>
      <c r="C98" s="144">
        <v>4</v>
      </c>
      <c r="D98" s="170"/>
      <c r="E98" s="170"/>
      <c r="F98" s="166"/>
      <c r="G98" s="35"/>
      <c r="H98" s="35"/>
      <c r="I98" s="35"/>
      <c r="J98" s="35"/>
      <c r="K98" s="35"/>
      <c r="L98" s="35"/>
      <c r="M98" s="35"/>
      <c r="N98" s="35"/>
      <c r="O98" s="36"/>
      <c r="P98" s="35"/>
      <c r="Q98" s="35"/>
      <c r="R98" s="35"/>
      <c r="S98" s="69"/>
      <c r="T98" s="35"/>
      <c r="U98" s="35"/>
      <c r="V98" s="35"/>
      <c r="W98" s="62" t="s">
        <v>140</v>
      </c>
      <c r="X98" s="35">
        <v>4.6</v>
      </c>
    </row>
    <row r="99" spans="1:24" s="6" customFormat="1" ht="13.5" customHeight="1" thickBot="1">
      <c r="A99" s="227"/>
      <c r="B99" s="26" t="s">
        <v>24</v>
      </c>
      <c r="C99" s="39"/>
      <c r="D99" s="65">
        <v>21.64</v>
      </c>
      <c r="E99" s="65">
        <v>0.21</v>
      </c>
      <c r="F99" s="27">
        <f>SUM(H99:X99)</f>
        <v>4.6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67"/>
      <c r="T99" s="28"/>
      <c r="U99" s="28"/>
      <c r="V99" s="28"/>
      <c r="W99" s="29"/>
      <c r="X99" s="28">
        <v>4.6</v>
      </c>
    </row>
    <row r="100" spans="1:24" s="6" customFormat="1" ht="27" customHeight="1" thickTop="1">
      <c r="A100" s="226">
        <v>34</v>
      </c>
      <c r="B100" s="31" t="s">
        <v>12</v>
      </c>
      <c r="C100" s="32">
        <v>5</v>
      </c>
      <c r="D100" s="66"/>
      <c r="E100" s="66"/>
      <c r="F100" s="34"/>
      <c r="G100" s="35"/>
      <c r="H100" s="35"/>
      <c r="I100" s="35"/>
      <c r="J100" s="35"/>
      <c r="K100" s="35"/>
      <c r="L100" s="35"/>
      <c r="M100" s="35"/>
      <c r="N100" s="35"/>
      <c r="O100" s="36"/>
      <c r="P100" s="35"/>
      <c r="Q100" s="35"/>
      <c r="R100" s="35"/>
      <c r="S100" s="62" t="s">
        <v>141</v>
      </c>
      <c r="T100" s="35">
        <v>3.7</v>
      </c>
      <c r="U100" s="35"/>
      <c r="V100" s="35"/>
      <c r="W100" s="62" t="s">
        <v>142</v>
      </c>
      <c r="X100" s="35">
        <v>9.8</v>
      </c>
    </row>
    <row r="101" spans="1:24" s="6" customFormat="1" ht="19.5" customHeight="1" thickBot="1">
      <c r="A101" s="227"/>
      <c r="B101" s="26" t="s">
        <v>24</v>
      </c>
      <c r="C101" s="39"/>
      <c r="D101" s="65">
        <v>35.32</v>
      </c>
      <c r="E101" s="65">
        <v>-8.67</v>
      </c>
      <c r="F101" s="27">
        <f>SUM(H101:X101)</f>
        <v>13.5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67"/>
      <c r="T101" s="28">
        <v>3.7</v>
      </c>
      <c r="U101" s="28"/>
      <c r="V101" s="28"/>
      <c r="W101" s="29"/>
      <c r="X101" s="28">
        <v>9.8</v>
      </c>
    </row>
    <row r="102" spans="1:24" s="6" customFormat="1" ht="29.25" customHeight="1" thickTop="1">
      <c r="A102" s="226">
        <v>35</v>
      </c>
      <c r="B102" s="141" t="s">
        <v>12</v>
      </c>
      <c r="C102" s="141">
        <v>6</v>
      </c>
      <c r="D102" s="171"/>
      <c r="E102" s="171"/>
      <c r="F102" s="166"/>
      <c r="G102" s="35"/>
      <c r="H102" s="35"/>
      <c r="I102" s="35"/>
      <c r="J102" s="35"/>
      <c r="K102" s="35"/>
      <c r="L102" s="35"/>
      <c r="M102" s="35"/>
      <c r="N102" s="35"/>
      <c r="O102" s="36"/>
      <c r="P102" s="35"/>
      <c r="Q102" s="35"/>
      <c r="R102" s="35"/>
      <c r="S102" s="62" t="s">
        <v>143</v>
      </c>
      <c r="T102" s="35">
        <v>2.9</v>
      </c>
      <c r="U102" s="62" t="s">
        <v>144</v>
      </c>
      <c r="V102" s="35">
        <v>4.7</v>
      </c>
      <c r="W102" s="62" t="s">
        <v>144</v>
      </c>
      <c r="X102" s="35">
        <v>4.7</v>
      </c>
    </row>
    <row r="103" spans="1:24" s="6" customFormat="1" ht="16.5" customHeight="1" thickBot="1">
      <c r="A103" s="227"/>
      <c r="B103" s="26" t="s">
        <v>24</v>
      </c>
      <c r="C103" s="39"/>
      <c r="D103" s="65">
        <v>21.74</v>
      </c>
      <c r="E103" s="65">
        <v>-14.14</v>
      </c>
      <c r="F103" s="27">
        <f>SUM(H103:X103)</f>
        <v>12.3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68"/>
      <c r="T103" s="28">
        <v>2.9</v>
      </c>
      <c r="U103" s="28"/>
      <c r="V103" s="28">
        <v>4.7</v>
      </c>
      <c r="W103" s="28"/>
      <c r="X103" s="28">
        <v>4.7</v>
      </c>
    </row>
    <row r="104" spans="1:24" s="6" customFormat="1" ht="25.5" customHeight="1" thickTop="1">
      <c r="A104" s="226">
        <v>36</v>
      </c>
      <c r="B104" s="141" t="s">
        <v>12</v>
      </c>
      <c r="C104" s="141">
        <v>8</v>
      </c>
      <c r="D104" s="171"/>
      <c r="E104" s="171"/>
      <c r="F104" s="166"/>
      <c r="G104" s="35"/>
      <c r="H104" s="35"/>
      <c r="I104" s="35"/>
      <c r="J104" s="35"/>
      <c r="K104" s="35"/>
      <c r="L104" s="35"/>
      <c r="M104" s="35"/>
      <c r="N104" s="35"/>
      <c r="O104" s="36"/>
      <c r="P104" s="35"/>
      <c r="Q104" s="35"/>
      <c r="R104" s="35"/>
      <c r="S104" s="62"/>
      <c r="T104" s="35"/>
      <c r="U104" s="62" t="s">
        <v>144</v>
      </c>
      <c r="V104" s="35">
        <v>4.7</v>
      </c>
      <c r="W104" s="35"/>
      <c r="X104" s="35"/>
    </row>
    <row r="105" spans="1:24" s="6" customFormat="1" ht="16.5" customHeight="1" thickBot="1">
      <c r="A105" s="227"/>
      <c r="B105" s="26" t="s">
        <v>24</v>
      </c>
      <c r="C105" s="39"/>
      <c r="D105" s="79">
        <v>21.93</v>
      </c>
      <c r="E105" s="79">
        <v>-9.45</v>
      </c>
      <c r="F105" s="27">
        <f>SUM(H105:X105)</f>
        <v>4.7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71"/>
      <c r="T105" s="54"/>
      <c r="U105" s="54"/>
      <c r="V105" s="54">
        <v>4.7</v>
      </c>
      <c r="W105" s="54"/>
      <c r="X105" s="54"/>
    </row>
    <row r="106" spans="1:24" s="6" customFormat="1" ht="23.25" customHeight="1" thickTop="1">
      <c r="A106" s="226">
        <v>37</v>
      </c>
      <c r="B106" s="140" t="s">
        <v>12</v>
      </c>
      <c r="C106" s="141">
        <v>9</v>
      </c>
      <c r="D106" s="66"/>
      <c r="E106" s="66"/>
      <c r="F106" s="34"/>
      <c r="G106" s="35"/>
      <c r="H106" s="35"/>
      <c r="I106" s="35"/>
      <c r="J106" s="35"/>
      <c r="K106" s="35"/>
      <c r="L106" s="35"/>
      <c r="M106" s="35"/>
      <c r="N106" s="35"/>
      <c r="O106" s="36"/>
      <c r="P106" s="35"/>
      <c r="Q106" s="35"/>
      <c r="R106" s="35"/>
      <c r="S106" s="62" t="s">
        <v>145</v>
      </c>
      <c r="T106" s="35">
        <v>6</v>
      </c>
      <c r="U106" s="100"/>
      <c r="V106" s="35"/>
      <c r="W106" s="62" t="s">
        <v>146</v>
      </c>
      <c r="X106" s="35">
        <v>3.1</v>
      </c>
    </row>
    <row r="107" spans="1:24" s="6" customFormat="1" ht="18.75" customHeight="1" thickBot="1">
      <c r="A107" s="227"/>
      <c r="B107" s="26" t="s">
        <v>24</v>
      </c>
      <c r="C107" s="39"/>
      <c r="D107" s="65">
        <v>35.07</v>
      </c>
      <c r="E107" s="65">
        <v>-29.68</v>
      </c>
      <c r="F107" s="27">
        <f>SUM(H107:X107)</f>
        <v>9.1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68"/>
      <c r="T107" s="28">
        <v>6</v>
      </c>
      <c r="U107" s="28"/>
      <c r="V107" s="28"/>
      <c r="W107" s="28"/>
      <c r="X107" s="28">
        <v>3.1</v>
      </c>
    </row>
    <row r="108" spans="1:24" s="6" customFormat="1" ht="24.75" customHeight="1" thickTop="1">
      <c r="A108" s="226">
        <v>38</v>
      </c>
      <c r="B108" s="141" t="s">
        <v>12</v>
      </c>
      <c r="C108" s="141">
        <v>10</v>
      </c>
      <c r="D108" s="66"/>
      <c r="E108" s="66"/>
      <c r="F108" s="34"/>
      <c r="G108" s="35"/>
      <c r="H108" s="35"/>
      <c r="I108" s="35"/>
      <c r="J108" s="35"/>
      <c r="K108" s="35"/>
      <c r="L108" s="35"/>
      <c r="M108" s="35"/>
      <c r="N108" s="35"/>
      <c r="O108" s="36"/>
      <c r="P108" s="35"/>
      <c r="Q108" s="35"/>
      <c r="R108" s="35"/>
      <c r="S108" s="62"/>
      <c r="T108" s="35"/>
      <c r="U108" s="35"/>
      <c r="V108" s="35"/>
      <c r="W108" s="35"/>
      <c r="X108" s="35"/>
    </row>
    <row r="109" spans="1:24" s="6" customFormat="1" ht="17.25" customHeight="1" thickBot="1">
      <c r="A109" s="227"/>
      <c r="B109" s="26" t="s">
        <v>24</v>
      </c>
      <c r="C109" s="39"/>
      <c r="D109" s="65">
        <v>22.06</v>
      </c>
      <c r="E109" s="65">
        <v>-12.62</v>
      </c>
      <c r="F109" s="27">
        <f>SUM(H109:X109)</f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67"/>
      <c r="T109" s="28"/>
      <c r="U109" s="28"/>
      <c r="V109" s="28"/>
      <c r="W109" s="29"/>
      <c r="X109" s="28"/>
    </row>
    <row r="110" spans="1:24" s="6" customFormat="1" ht="25.5" customHeight="1" thickTop="1">
      <c r="A110" s="226">
        <v>39</v>
      </c>
      <c r="B110" s="141" t="s">
        <v>12</v>
      </c>
      <c r="C110" s="141">
        <v>11</v>
      </c>
      <c r="D110" s="171"/>
      <c r="E110" s="171"/>
      <c r="F110" s="166"/>
      <c r="G110" s="35"/>
      <c r="H110" s="35"/>
      <c r="I110" s="35"/>
      <c r="J110" s="35"/>
      <c r="K110" s="89" t="s">
        <v>212</v>
      </c>
      <c r="L110" s="35">
        <v>3.8</v>
      </c>
      <c r="M110" s="35"/>
      <c r="N110" s="35"/>
      <c r="O110" s="36"/>
      <c r="P110" s="35"/>
      <c r="Q110" s="35"/>
      <c r="R110" s="35"/>
      <c r="S110" s="62" t="s">
        <v>148</v>
      </c>
      <c r="T110" s="35">
        <v>11.2</v>
      </c>
      <c r="U110" s="100" t="s">
        <v>138</v>
      </c>
      <c r="V110" s="35">
        <v>5</v>
      </c>
      <c r="W110" s="62" t="s">
        <v>149</v>
      </c>
      <c r="X110" s="35">
        <v>5.6</v>
      </c>
    </row>
    <row r="111" spans="1:24" s="6" customFormat="1" ht="12.75" customHeight="1" thickBot="1">
      <c r="A111" s="227"/>
      <c r="B111" s="26" t="s">
        <v>24</v>
      </c>
      <c r="C111" s="39"/>
      <c r="D111" s="65">
        <v>35.55</v>
      </c>
      <c r="E111" s="65">
        <v>-3.21</v>
      </c>
      <c r="F111" s="27">
        <f>SUM(H111:X111)</f>
        <v>25.6</v>
      </c>
      <c r="G111" s="28"/>
      <c r="H111" s="28"/>
      <c r="I111" s="28"/>
      <c r="J111" s="28"/>
      <c r="K111" s="28"/>
      <c r="L111" s="28">
        <v>3.8</v>
      </c>
      <c r="M111" s="28"/>
      <c r="N111" s="28"/>
      <c r="O111" s="28"/>
      <c r="P111" s="28"/>
      <c r="Q111" s="28"/>
      <c r="R111" s="28"/>
      <c r="S111" s="68"/>
      <c r="T111" s="28">
        <f>SUM(T110:T110)</f>
        <v>11.2</v>
      </c>
      <c r="U111" s="28"/>
      <c r="V111" s="28">
        <v>5</v>
      </c>
      <c r="W111" s="28"/>
      <c r="X111" s="28">
        <v>5.6</v>
      </c>
    </row>
    <row r="112" spans="1:24" s="6" customFormat="1" ht="24.75" customHeight="1" thickTop="1">
      <c r="A112" s="226">
        <v>40</v>
      </c>
      <c r="B112" s="141" t="s">
        <v>12</v>
      </c>
      <c r="C112" s="142">
        <v>13</v>
      </c>
      <c r="D112" s="171"/>
      <c r="E112" s="171"/>
      <c r="F112" s="166" t="s">
        <v>232</v>
      </c>
      <c r="G112" s="36"/>
      <c r="H112" s="35"/>
      <c r="I112" s="35"/>
      <c r="J112" s="35"/>
      <c r="K112" s="157"/>
      <c r="L112" s="35"/>
      <c r="M112" s="35"/>
      <c r="N112" s="35"/>
      <c r="O112" s="157"/>
      <c r="P112" s="35"/>
      <c r="Q112" s="70"/>
      <c r="R112" s="35"/>
      <c r="S112" s="59"/>
      <c r="T112" s="35"/>
      <c r="U112" s="100"/>
      <c r="V112" s="35"/>
      <c r="W112" s="62"/>
      <c r="X112" s="35"/>
    </row>
    <row r="113" spans="1:24" s="6" customFormat="1" ht="12.75" customHeight="1" thickBot="1">
      <c r="A113" s="227"/>
      <c r="B113" s="26" t="s">
        <v>24</v>
      </c>
      <c r="C113" s="39"/>
      <c r="D113" s="65">
        <v>104.99</v>
      </c>
      <c r="E113" s="65">
        <v>28.88</v>
      </c>
      <c r="F113" s="27">
        <f>SUM(H113:X113)</f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68"/>
      <c r="T113" s="28"/>
      <c r="U113" s="28"/>
      <c r="V113" s="28"/>
      <c r="W113" s="28"/>
      <c r="X113" s="28"/>
    </row>
    <row r="114" spans="1:24" s="6" customFormat="1" ht="24.75" customHeight="1" thickTop="1">
      <c r="A114" s="226">
        <v>41</v>
      </c>
      <c r="B114" s="141" t="s">
        <v>12</v>
      </c>
      <c r="C114" s="142">
        <v>15</v>
      </c>
      <c r="D114" s="171"/>
      <c r="E114" s="171"/>
      <c r="F114" s="166"/>
      <c r="G114" s="78"/>
      <c r="H114" s="35"/>
      <c r="I114" s="35"/>
      <c r="J114" s="35"/>
      <c r="K114" s="157"/>
      <c r="L114" s="35"/>
      <c r="M114" s="35"/>
      <c r="N114" s="35"/>
      <c r="O114" s="35"/>
      <c r="P114" s="35"/>
      <c r="Q114" s="70"/>
      <c r="R114" s="35"/>
      <c r="S114" s="62"/>
      <c r="T114" s="35"/>
      <c r="U114" s="100"/>
      <c r="V114" s="35"/>
      <c r="W114" s="59"/>
      <c r="X114" s="35"/>
    </row>
    <row r="115" spans="1:24" s="6" customFormat="1" ht="12.75" customHeight="1" thickBot="1">
      <c r="A115" s="227"/>
      <c r="B115" s="26" t="s">
        <v>24</v>
      </c>
      <c r="C115" s="39"/>
      <c r="D115" s="65">
        <v>110.54</v>
      </c>
      <c r="E115" s="65">
        <v>28.37</v>
      </c>
      <c r="F115" s="27">
        <f>SUM(H115:X115)</f>
        <v>0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68"/>
      <c r="T115" s="28"/>
      <c r="U115" s="28"/>
      <c r="V115" s="28"/>
      <c r="W115" s="28"/>
      <c r="X115" s="28"/>
    </row>
    <row r="116" spans="1:24" s="6" customFormat="1" ht="25.5" customHeight="1" thickTop="1">
      <c r="A116" s="226">
        <v>42</v>
      </c>
      <c r="B116" s="223" t="s">
        <v>12</v>
      </c>
      <c r="C116" s="221">
        <v>16</v>
      </c>
      <c r="D116" s="265"/>
      <c r="E116" s="265"/>
      <c r="F116" s="273"/>
      <c r="G116" s="35"/>
      <c r="H116" s="35"/>
      <c r="I116" s="35"/>
      <c r="J116" s="35"/>
      <c r="K116" s="36" t="s">
        <v>151</v>
      </c>
      <c r="L116" s="35">
        <v>45.6</v>
      </c>
      <c r="M116" s="35"/>
      <c r="N116" s="35"/>
      <c r="O116" s="35"/>
      <c r="P116" s="35"/>
      <c r="Q116" s="35"/>
      <c r="R116" s="35"/>
      <c r="S116" s="62" t="s">
        <v>152</v>
      </c>
      <c r="T116" s="35">
        <v>14</v>
      </c>
      <c r="U116" s="35"/>
      <c r="V116" s="35"/>
      <c r="W116" s="59" t="s">
        <v>107</v>
      </c>
      <c r="X116" s="35">
        <v>4.2</v>
      </c>
    </row>
    <row r="117" spans="1:24" s="6" customFormat="1" ht="24" customHeight="1">
      <c r="A117" s="228"/>
      <c r="B117" s="224"/>
      <c r="C117" s="222"/>
      <c r="D117" s="266"/>
      <c r="E117" s="266"/>
      <c r="F117" s="274"/>
      <c r="G117" s="54"/>
      <c r="H117" s="54"/>
      <c r="I117" s="54"/>
      <c r="J117" s="54"/>
      <c r="K117" s="16"/>
      <c r="L117" s="54"/>
      <c r="M117" s="54"/>
      <c r="N117" s="54"/>
      <c r="O117" s="54"/>
      <c r="P117" s="54"/>
      <c r="Q117" s="54"/>
      <c r="R117" s="54"/>
      <c r="S117" s="59" t="s">
        <v>51</v>
      </c>
      <c r="T117" s="54">
        <v>5.7</v>
      </c>
      <c r="U117" s="54"/>
      <c r="V117" s="54"/>
      <c r="W117" s="54"/>
      <c r="X117" s="54"/>
    </row>
    <row r="118" spans="1:24" s="6" customFormat="1" ht="12.75" customHeight="1" thickBot="1">
      <c r="A118" s="227"/>
      <c r="B118" s="26" t="s">
        <v>24</v>
      </c>
      <c r="C118" s="39"/>
      <c r="D118" s="65">
        <v>104.25</v>
      </c>
      <c r="E118" s="65">
        <v>-59.15</v>
      </c>
      <c r="F118" s="27">
        <f>SUM(H118:X118)</f>
        <v>69.5</v>
      </c>
      <c r="G118" s="28"/>
      <c r="H118" s="28"/>
      <c r="I118" s="28"/>
      <c r="J118" s="28"/>
      <c r="K118" s="28"/>
      <c r="L118" s="28">
        <f>SUM(L116:L117)</f>
        <v>45.6</v>
      </c>
      <c r="M118" s="28"/>
      <c r="N118" s="28"/>
      <c r="O118" s="28"/>
      <c r="P118" s="28"/>
      <c r="Q118" s="28"/>
      <c r="R118" s="28"/>
      <c r="S118" s="68"/>
      <c r="T118" s="28">
        <f>SUM(T116:T117)</f>
        <v>19.7</v>
      </c>
      <c r="U118" s="28"/>
      <c r="V118" s="28"/>
      <c r="W118" s="28"/>
      <c r="X118" s="28">
        <v>4.2</v>
      </c>
    </row>
    <row r="119" spans="1:24" s="6" customFormat="1" ht="12.75" customHeight="1" thickTop="1">
      <c r="A119" s="226">
        <v>43</v>
      </c>
      <c r="B119" s="31" t="s">
        <v>12</v>
      </c>
      <c r="C119" s="43">
        <v>17</v>
      </c>
      <c r="D119" s="66"/>
      <c r="E119" s="66"/>
      <c r="F119" s="34"/>
      <c r="G119" s="35" t="s">
        <v>240</v>
      </c>
      <c r="H119" s="35">
        <v>45</v>
      </c>
      <c r="I119" s="35"/>
      <c r="J119" s="35"/>
      <c r="K119" s="25"/>
      <c r="L119" s="35"/>
      <c r="M119" s="35"/>
      <c r="N119" s="35"/>
      <c r="O119" s="35"/>
      <c r="P119" s="35"/>
      <c r="Q119" s="35"/>
      <c r="R119" s="35"/>
      <c r="T119" s="35"/>
      <c r="U119" s="35"/>
      <c r="V119" s="35"/>
      <c r="W119" s="35"/>
      <c r="X119" s="35"/>
    </row>
    <row r="120" spans="1:24" s="6" customFormat="1" ht="12.75" customHeight="1" thickBot="1">
      <c r="A120" s="227"/>
      <c r="B120" s="26" t="s">
        <v>24</v>
      </c>
      <c r="C120" s="39"/>
      <c r="D120" s="65">
        <v>76</v>
      </c>
      <c r="E120" s="65">
        <v>25.88</v>
      </c>
      <c r="F120" s="27">
        <f>SUM(H120:X120)</f>
        <v>45</v>
      </c>
      <c r="G120" s="28"/>
      <c r="H120" s="28">
        <v>45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67"/>
      <c r="T120" s="28"/>
      <c r="U120" s="28"/>
      <c r="V120" s="28"/>
      <c r="W120" s="28"/>
      <c r="X120" s="28"/>
    </row>
    <row r="121" spans="1:24" s="6" customFormat="1" ht="24" customHeight="1" thickTop="1">
      <c r="A121" s="226">
        <v>44</v>
      </c>
      <c r="B121" s="144" t="s">
        <v>12</v>
      </c>
      <c r="C121" s="169">
        <v>18</v>
      </c>
      <c r="D121" s="170"/>
      <c r="E121" s="170"/>
      <c r="F121" s="166"/>
      <c r="G121" s="78"/>
      <c r="H121" s="35"/>
      <c r="I121" s="35"/>
      <c r="J121" s="35"/>
      <c r="K121" s="36" t="s">
        <v>151</v>
      </c>
      <c r="L121" s="35">
        <v>45.6</v>
      </c>
      <c r="M121" s="35"/>
      <c r="N121" s="35"/>
      <c r="O121" s="35"/>
      <c r="P121" s="35"/>
      <c r="Q121" s="70" t="s">
        <v>101</v>
      </c>
      <c r="R121" s="35">
        <v>7.5</v>
      </c>
      <c r="S121" s="69"/>
      <c r="T121" s="35"/>
      <c r="U121" s="25"/>
      <c r="V121" s="25"/>
      <c r="W121" s="59" t="s">
        <v>85</v>
      </c>
      <c r="X121" s="35">
        <v>5.9</v>
      </c>
    </row>
    <row r="122" spans="1:24" s="6" customFormat="1" ht="12.75" customHeight="1" thickBot="1">
      <c r="A122" s="227"/>
      <c r="B122" s="26" t="s">
        <v>24</v>
      </c>
      <c r="C122" s="39"/>
      <c r="D122" s="65">
        <v>101.26</v>
      </c>
      <c r="E122" s="65">
        <v>-35.19</v>
      </c>
      <c r="F122" s="27">
        <f>SUM(H122:X122)</f>
        <v>59</v>
      </c>
      <c r="G122" s="28"/>
      <c r="H122" s="28"/>
      <c r="I122" s="28"/>
      <c r="J122" s="28"/>
      <c r="K122" s="28"/>
      <c r="L122" s="28">
        <f>SUM(L121:L121)</f>
        <v>45.6</v>
      </c>
      <c r="M122" s="28"/>
      <c r="N122" s="28"/>
      <c r="O122" s="28"/>
      <c r="P122" s="28"/>
      <c r="Q122" s="28"/>
      <c r="R122" s="28">
        <v>7.5</v>
      </c>
      <c r="S122" s="67"/>
      <c r="T122" s="28"/>
      <c r="U122" s="28"/>
      <c r="V122" s="28"/>
      <c r="W122" s="29"/>
      <c r="X122" s="28">
        <v>5.9</v>
      </c>
    </row>
    <row r="123" spans="1:24" s="6" customFormat="1" ht="27" customHeight="1" thickTop="1">
      <c r="A123" s="226">
        <v>45</v>
      </c>
      <c r="B123" s="144" t="s">
        <v>12</v>
      </c>
      <c r="C123" s="169">
        <v>20</v>
      </c>
      <c r="D123" s="170"/>
      <c r="E123" s="170"/>
      <c r="F123" s="166"/>
      <c r="G123" s="89" t="s">
        <v>154</v>
      </c>
      <c r="H123" s="35">
        <v>2.3</v>
      </c>
      <c r="I123" s="35"/>
      <c r="J123" s="35"/>
      <c r="K123" s="36" t="s">
        <v>151</v>
      </c>
      <c r="L123" s="35">
        <v>45.6</v>
      </c>
      <c r="M123" s="35"/>
      <c r="N123" s="35"/>
      <c r="O123" s="25" t="s">
        <v>153</v>
      </c>
      <c r="P123" s="35">
        <v>2</v>
      </c>
      <c r="Q123" s="70" t="s">
        <v>155</v>
      </c>
      <c r="R123" s="35">
        <v>24.2</v>
      </c>
      <c r="S123" s="59" t="s">
        <v>217</v>
      </c>
      <c r="T123" s="35">
        <v>17</v>
      </c>
      <c r="U123" s="35"/>
      <c r="V123" s="35"/>
      <c r="W123" s="70"/>
      <c r="X123" s="35"/>
    </row>
    <row r="124" spans="1:24" s="6" customFormat="1" ht="13.5" customHeight="1" thickBot="1">
      <c r="A124" s="227"/>
      <c r="B124" s="26" t="s">
        <v>24</v>
      </c>
      <c r="C124" s="39"/>
      <c r="D124" s="65">
        <v>104.23</v>
      </c>
      <c r="E124" s="65">
        <v>8.91</v>
      </c>
      <c r="F124" s="27">
        <f>SUM(H124:X124)</f>
        <v>91.1</v>
      </c>
      <c r="G124" s="28"/>
      <c r="H124" s="28">
        <v>2.3</v>
      </c>
      <c r="I124" s="28"/>
      <c r="J124" s="28"/>
      <c r="K124" s="28"/>
      <c r="L124" s="28">
        <f>SUM(L123:L123)</f>
        <v>45.6</v>
      </c>
      <c r="M124" s="28"/>
      <c r="N124" s="28"/>
      <c r="O124" s="28"/>
      <c r="P124" s="28">
        <v>2</v>
      </c>
      <c r="Q124" s="28"/>
      <c r="R124" s="28">
        <v>24.2</v>
      </c>
      <c r="S124" s="68"/>
      <c r="T124" s="28">
        <v>17</v>
      </c>
      <c r="U124" s="28"/>
      <c r="V124" s="28"/>
      <c r="W124" s="28"/>
      <c r="X124" s="28"/>
    </row>
    <row r="125" spans="1:24" s="6" customFormat="1" ht="37.5" customHeight="1" thickTop="1">
      <c r="A125" s="226">
        <v>46</v>
      </c>
      <c r="B125" s="141" t="s">
        <v>12</v>
      </c>
      <c r="C125" s="142">
        <v>22</v>
      </c>
      <c r="D125" s="33"/>
      <c r="E125" s="33"/>
      <c r="F125" s="34"/>
      <c r="G125" s="36" t="s">
        <v>201</v>
      </c>
      <c r="H125" s="35">
        <v>8.8</v>
      </c>
      <c r="I125" s="35"/>
      <c r="J125" s="35"/>
      <c r="K125" s="36"/>
      <c r="L125" s="35"/>
      <c r="M125" s="35"/>
      <c r="N125" s="35"/>
      <c r="O125" s="35"/>
      <c r="P125" s="35"/>
      <c r="Q125" s="35"/>
      <c r="R125" s="35"/>
      <c r="S125" s="62" t="s">
        <v>209</v>
      </c>
      <c r="T125" s="35">
        <v>21.3</v>
      </c>
      <c r="U125" s="35"/>
      <c r="V125" s="35"/>
      <c r="W125" s="62" t="s">
        <v>210</v>
      </c>
      <c r="X125" s="35">
        <v>50.3</v>
      </c>
    </row>
    <row r="126" spans="1:24" s="6" customFormat="1" ht="13.5" customHeight="1" thickBot="1">
      <c r="A126" s="227"/>
      <c r="B126" s="26" t="s">
        <v>24</v>
      </c>
      <c r="C126" s="39"/>
      <c r="D126" s="79">
        <v>103.92</v>
      </c>
      <c r="E126" s="79">
        <v>-42.64</v>
      </c>
      <c r="F126" s="27">
        <f>SUM(H126:X126)</f>
        <v>80.4</v>
      </c>
      <c r="G126" s="54"/>
      <c r="H126" s="54">
        <v>8.8</v>
      </c>
      <c r="I126" s="54"/>
      <c r="J126" s="54"/>
      <c r="K126" s="54"/>
      <c r="L126" s="54"/>
      <c r="M126" s="54"/>
      <c r="N126" s="54"/>
      <c r="O126" s="54"/>
      <c r="P126" s="54"/>
      <c r="Q126" s="28"/>
      <c r="R126" s="54"/>
      <c r="S126" s="71"/>
      <c r="T126" s="54">
        <v>21.3</v>
      </c>
      <c r="U126" s="54"/>
      <c r="V126" s="54"/>
      <c r="W126" s="54"/>
      <c r="X126" s="54">
        <v>50.3</v>
      </c>
    </row>
    <row r="127" spans="1:24" s="6" customFormat="1" ht="24.75" customHeight="1" thickTop="1">
      <c r="A127" s="226">
        <v>47</v>
      </c>
      <c r="B127" s="223" t="s">
        <v>16</v>
      </c>
      <c r="C127" s="221">
        <v>2</v>
      </c>
      <c r="D127" s="265"/>
      <c r="E127" s="265"/>
      <c r="F127" s="273"/>
      <c r="G127" s="35" t="s">
        <v>296</v>
      </c>
      <c r="H127" s="35">
        <v>18</v>
      </c>
      <c r="I127" s="35"/>
      <c r="J127" s="35"/>
      <c r="K127" s="35"/>
      <c r="L127" s="35"/>
      <c r="M127" s="35"/>
      <c r="N127" s="35"/>
      <c r="O127" s="35"/>
      <c r="P127" s="35"/>
      <c r="Q127" s="70" t="s">
        <v>101</v>
      </c>
      <c r="R127" s="35">
        <v>7.5</v>
      </c>
      <c r="S127" s="62" t="s">
        <v>174</v>
      </c>
      <c r="T127" s="35">
        <v>10.8</v>
      </c>
      <c r="U127" s="100" t="s">
        <v>147</v>
      </c>
      <c r="V127" s="35">
        <v>2.4</v>
      </c>
      <c r="W127" s="62" t="s">
        <v>175</v>
      </c>
      <c r="X127" s="35">
        <v>7.7</v>
      </c>
    </row>
    <row r="128" spans="1:24" s="6" customFormat="1" ht="27.75" customHeight="1">
      <c r="A128" s="228"/>
      <c r="B128" s="224"/>
      <c r="C128" s="222"/>
      <c r="D128" s="266"/>
      <c r="E128" s="266"/>
      <c r="F128" s="274"/>
      <c r="G128" s="54"/>
      <c r="H128" s="54"/>
      <c r="I128" s="54"/>
      <c r="J128" s="54"/>
      <c r="K128" s="54"/>
      <c r="L128" s="54"/>
      <c r="M128" s="54"/>
      <c r="N128" s="54"/>
      <c r="O128" s="25"/>
      <c r="P128" s="54"/>
      <c r="Q128" s="54"/>
      <c r="R128" s="54"/>
      <c r="S128" s="59" t="s">
        <v>218</v>
      </c>
      <c r="T128" s="54">
        <v>6.1</v>
      </c>
      <c r="U128" s="54"/>
      <c r="V128" s="54"/>
      <c r="W128" s="59" t="s">
        <v>112</v>
      </c>
      <c r="X128" s="54">
        <v>3.8</v>
      </c>
    </row>
    <row r="129" spans="1:24" s="6" customFormat="1" ht="12.75" customHeight="1" thickBot="1">
      <c r="A129" s="227"/>
      <c r="B129" s="26" t="s">
        <v>24</v>
      </c>
      <c r="C129" s="39"/>
      <c r="D129" s="65">
        <v>77.38</v>
      </c>
      <c r="E129" s="65">
        <v>6.53</v>
      </c>
      <c r="F129" s="27">
        <f>SUM(H129:X129)</f>
        <v>56.3</v>
      </c>
      <c r="G129" s="28"/>
      <c r="H129" s="28">
        <v>18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>
        <v>7.5</v>
      </c>
      <c r="S129" s="68"/>
      <c r="T129" s="28">
        <f>SUM(T127:T128)</f>
        <v>16.9</v>
      </c>
      <c r="U129" s="28"/>
      <c r="V129" s="28">
        <v>2.4</v>
      </c>
      <c r="W129" s="28"/>
      <c r="X129" s="28">
        <f>SUM(X127:X128)</f>
        <v>11.5</v>
      </c>
    </row>
    <row r="130" spans="1:24" s="6" customFormat="1" ht="27.75" customHeight="1" thickTop="1">
      <c r="A130" s="226">
        <v>48</v>
      </c>
      <c r="B130" s="141" t="s">
        <v>13</v>
      </c>
      <c r="C130" s="142">
        <v>4</v>
      </c>
      <c r="D130" s="171"/>
      <c r="E130" s="171"/>
      <c r="F130" s="166"/>
      <c r="G130" s="78"/>
      <c r="H130" s="35"/>
      <c r="I130" s="35"/>
      <c r="J130" s="35"/>
      <c r="K130" s="35"/>
      <c r="L130" s="35"/>
      <c r="M130" s="35"/>
      <c r="N130" s="35"/>
      <c r="O130" s="89" t="s">
        <v>176</v>
      </c>
      <c r="P130" s="35">
        <v>2.5</v>
      </c>
      <c r="Q130" s="35"/>
      <c r="R130" s="35"/>
      <c r="S130" s="62"/>
      <c r="T130" s="35"/>
      <c r="U130" s="100"/>
      <c r="V130" s="25"/>
      <c r="W130" s="59"/>
      <c r="X130" s="35"/>
    </row>
    <row r="131" spans="1:24" s="6" customFormat="1" ht="12.75" customHeight="1" thickBot="1">
      <c r="A131" s="227"/>
      <c r="B131" s="26" t="s">
        <v>24</v>
      </c>
      <c r="C131" s="39"/>
      <c r="D131" s="65">
        <v>21.98</v>
      </c>
      <c r="E131" s="65">
        <v>-18.28</v>
      </c>
      <c r="F131" s="27">
        <f>SUM(H131:X131)</f>
        <v>2.5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>
        <v>2.5</v>
      </c>
      <c r="Q131" s="28"/>
      <c r="R131" s="28"/>
      <c r="S131" s="68"/>
      <c r="T131" s="28"/>
      <c r="U131" s="28"/>
      <c r="V131" s="28"/>
      <c r="W131" s="29"/>
      <c r="X131" s="28"/>
    </row>
    <row r="132" spans="1:24" s="6" customFormat="1" ht="24.75" customHeight="1" thickTop="1">
      <c r="A132" s="226">
        <v>49</v>
      </c>
      <c r="B132" s="141" t="s">
        <v>13</v>
      </c>
      <c r="C132" s="142">
        <v>6</v>
      </c>
      <c r="D132" s="66"/>
      <c r="E132" s="66"/>
      <c r="F132" s="34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62" t="s">
        <v>178</v>
      </c>
      <c r="T132" s="35">
        <v>4.9</v>
      </c>
      <c r="U132" s="100"/>
      <c r="V132" s="35"/>
      <c r="W132" s="59"/>
      <c r="X132" s="35"/>
    </row>
    <row r="133" spans="1:24" s="6" customFormat="1" ht="15" customHeight="1" thickBot="1">
      <c r="A133" s="227"/>
      <c r="B133" s="26" t="s">
        <v>24</v>
      </c>
      <c r="C133" s="39"/>
      <c r="D133" s="65">
        <v>19.81</v>
      </c>
      <c r="E133" s="65">
        <v>-18.51</v>
      </c>
      <c r="F133" s="27">
        <f>SUM(H133:X133)</f>
        <v>4.9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68"/>
      <c r="T133" s="28">
        <v>4.9</v>
      </c>
      <c r="U133" s="28"/>
      <c r="V133" s="28"/>
      <c r="W133" s="28"/>
      <c r="X133" s="28"/>
    </row>
    <row r="134" spans="1:24" s="6" customFormat="1" ht="26.25" customHeight="1" thickTop="1">
      <c r="A134" s="226">
        <v>50</v>
      </c>
      <c r="B134" s="141" t="s">
        <v>13</v>
      </c>
      <c r="C134" s="142">
        <v>8</v>
      </c>
      <c r="D134" s="171"/>
      <c r="E134" s="171"/>
      <c r="F134" s="166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70"/>
      <c r="R134" s="35"/>
      <c r="S134" s="62" t="s">
        <v>179</v>
      </c>
      <c r="T134" s="35">
        <v>2</v>
      </c>
      <c r="U134" s="35"/>
      <c r="V134" s="35"/>
      <c r="W134" s="35"/>
      <c r="X134" s="35"/>
    </row>
    <row r="135" spans="1:24" s="6" customFormat="1" ht="15" customHeight="1" thickBot="1">
      <c r="A135" s="227"/>
      <c r="B135" s="26" t="s">
        <v>24</v>
      </c>
      <c r="C135" s="39"/>
      <c r="D135" s="79">
        <v>22.38</v>
      </c>
      <c r="E135" s="79">
        <v>2.4</v>
      </c>
      <c r="F135" s="27">
        <f>SUM(H135:X135)</f>
        <v>2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108"/>
      <c r="R135" s="108"/>
      <c r="S135" s="162"/>
      <c r="T135" s="108">
        <v>2</v>
      </c>
      <c r="U135" s="108"/>
      <c r="V135" s="108"/>
      <c r="W135" s="108"/>
      <c r="X135" s="54"/>
    </row>
    <row r="136" spans="1:24" s="6" customFormat="1" ht="27" customHeight="1" thickTop="1">
      <c r="A136" s="226">
        <v>51</v>
      </c>
      <c r="B136" s="31" t="s">
        <v>16</v>
      </c>
      <c r="C136" s="43">
        <v>10</v>
      </c>
      <c r="D136" s="33"/>
      <c r="E136" s="33"/>
      <c r="F136" s="34"/>
      <c r="G136" s="78"/>
      <c r="H136" s="35"/>
      <c r="I136" s="35"/>
      <c r="J136" s="35"/>
      <c r="K136" s="35"/>
      <c r="L136" s="35"/>
      <c r="M136" s="35"/>
      <c r="N136" s="35"/>
      <c r="O136" s="36"/>
      <c r="P136" s="35"/>
      <c r="Q136" s="62" t="s">
        <v>114</v>
      </c>
      <c r="R136" s="35">
        <v>10</v>
      </c>
      <c r="S136" s="62" t="s">
        <v>180</v>
      </c>
      <c r="T136" s="35">
        <v>0.7</v>
      </c>
      <c r="U136" s="100" t="s">
        <v>147</v>
      </c>
      <c r="V136" s="35">
        <v>2.4</v>
      </c>
      <c r="W136" s="62" t="s">
        <v>177</v>
      </c>
      <c r="X136" s="35">
        <v>2.1</v>
      </c>
    </row>
    <row r="137" spans="1:24" s="6" customFormat="1" ht="12.75" customHeight="1" thickBot="1">
      <c r="A137" s="227"/>
      <c r="B137" s="26" t="s">
        <v>24</v>
      </c>
      <c r="C137" s="39"/>
      <c r="D137" s="65">
        <v>108.26</v>
      </c>
      <c r="E137" s="65">
        <v>55.54</v>
      </c>
      <c r="F137" s="27">
        <f>SUM(H137:X137)</f>
        <v>15.2</v>
      </c>
      <c r="G137" s="108"/>
      <c r="H137" s="108"/>
      <c r="I137" s="108"/>
      <c r="J137" s="108"/>
      <c r="K137" s="108"/>
      <c r="L137" s="108"/>
      <c r="M137" s="108"/>
      <c r="N137" s="108"/>
      <c r="O137" s="28"/>
      <c r="P137" s="108"/>
      <c r="Q137" s="108"/>
      <c r="R137" s="108">
        <v>10</v>
      </c>
      <c r="S137" s="162"/>
      <c r="T137" s="108">
        <v>0.7</v>
      </c>
      <c r="U137" s="108"/>
      <c r="V137" s="108">
        <v>2.4</v>
      </c>
      <c r="W137" s="28"/>
      <c r="X137" s="108">
        <v>2.1</v>
      </c>
    </row>
    <row r="138" spans="1:24" s="6" customFormat="1" ht="26.25" customHeight="1" thickTop="1">
      <c r="A138" s="228"/>
      <c r="B138" s="173" t="s">
        <v>16</v>
      </c>
      <c r="C138" s="174">
        <v>12</v>
      </c>
      <c r="D138" s="165"/>
      <c r="E138" s="165"/>
      <c r="F138" s="25"/>
      <c r="G138" s="54"/>
      <c r="H138" s="54"/>
      <c r="I138" s="54"/>
      <c r="J138" s="54"/>
      <c r="K138" s="54"/>
      <c r="L138" s="54"/>
      <c r="M138" s="54"/>
      <c r="N138" s="54"/>
      <c r="O138" s="89"/>
      <c r="P138" s="54"/>
      <c r="Q138" s="70" t="s">
        <v>182</v>
      </c>
      <c r="R138" s="54">
        <v>5.8</v>
      </c>
      <c r="S138" s="70" t="s">
        <v>181</v>
      </c>
      <c r="T138" s="25">
        <v>8</v>
      </c>
      <c r="U138" s="145"/>
      <c r="V138" s="54"/>
      <c r="W138" s="54"/>
      <c r="X138" s="54"/>
    </row>
    <row r="139" spans="1:24" s="6" customFormat="1" ht="12.75" customHeight="1" thickBot="1">
      <c r="A139" s="227"/>
      <c r="B139" s="26" t="s">
        <v>24</v>
      </c>
      <c r="C139" s="39"/>
      <c r="D139" s="65">
        <v>34.71</v>
      </c>
      <c r="E139" s="65">
        <v>4.91</v>
      </c>
      <c r="F139" s="27">
        <f>SUM(H139:X139)</f>
        <v>13.8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>
        <v>5.8</v>
      </c>
      <c r="S139" s="68"/>
      <c r="T139" s="28">
        <f>SUM(T138:T138)</f>
        <v>8</v>
      </c>
      <c r="U139" s="28"/>
      <c r="V139" s="28"/>
      <c r="W139" s="28"/>
      <c r="X139" s="28"/>
    </row>
    <row r="140" spans="1:24" s="6" customFormat="1" ht="25.5" customHeight="1" thickTop="1">
      <c r="A140" s="226">
        <v>53</v>
      </c>
      <c r="B140" s="223" t="s">
        <v>13</v>
      </c>
      <c r="C140" s="221">
        <v>14</v>
      </c>
      <c r="D140" s="265"/>
      <c r="E140" s="265"/>
      <c r="F140" s="273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70"/>
      <c r="R140" s="35"/>
      <c r="S140" s="62" t="s">
        <v>183</v>
      </c>
      <c r="T140" s="35">
        <v>56.4</v>
      </c>
      <c r="U140" s="145"/>
      <c r="V140" s="35"/>
      <c r="W140" s="62" t="s">
        <v>184</v>
      </c>
      <c r="X140" s="35">
        <v>5.9</v>
      </c>
    </row>
    <row r="141" spans="1:24" s="6" customFormat="1" ht="35.25" customHeight="1">
      <c r="A141" s="228"/>
      <c r="B141" s="224"/>
      <c r="C141" s="222"/>
      <c r="D141" s="266"/>
      <c r="E141" s="266"/>
      <c r="F141" s="274"/>
      <c r="G141" s="12"/>
      <c r="H141" s="12"/>
      <c r="I141" s="12"/>
      <c r="J141" s="12"/>
      <c r="K141" s="12"/>
      <c r="L141" s="12"/>
      <c r="M141" s="12"/>
      <c r="N141" s="12"/>
      <c r="O141" s="25"/>
      <c r="P141" s="12"/>
      <c r="Q141" s="12"/>
      <c r="R141" s="12"/>
      <c r="S141" s="70" t="s">
        <v>211</v>
      </c>
      <c r="T141" s="12">
        <v>22</v>
      </c>
      <c r="U141" s="12"/>
      <c r="V141" s="12"/>
      <c r="W141" s="12"/>
      <c r="X141" s="12"/>
    </row>
    <row r="142" spans="1:24" s="6" customFormat="1" ht="16.5" customHeight="1" thickBot="1">
      <c r="A142" s="227"/>
      <c r="B142" s="26" t="s">
        <v>24</v>
      </c>
      <c r="C142" s="39"/>
      <c r="D142" s="79">
        <v>80.76</v>
      </c>
      <c r="E142" s="79">
        <v>-29.71</v>
      </c>
      <c r="F142" s="27">
        <f>SUM(H142:X142)</f>
        <v>84.30000000000001</v>
      </c>
      <c r="G142" s="54"/>
      <c r="H142" s="54"/>
      <c r="I142" s="54"/>
      <c r="J142" s="54"/>
      <c r="K142" s="54"/>
      <c r="L142" s="54"/>
      <c r="M142" s="54"/>
      <c r="N142" s="54"/>
      <c r="O142" s="108"/>
      <c r="P142" s="54"/>
      <c r="Q142" s="28"/>
      <c r="R142" s="54"/>
      <c r="S142" s="71"/>
      <c r="T142" s="54">
        <f>SUM(T140:T141)</f>
        <v>78.4</v>
      </c>
      <c r="U142" s="54"/>
      <c r="V142" s="54"/>
      <c r="W142" s="28"/>
      <c r="X142" s="54">
        <v>5.9</v>
      </c>
    </row>
    <row r="143" spans="1:24" s="6" customFormat="1" ht="25.5" customHeight="1" thickTop="1">
      <c r="A143" s="226">
        <v>54</v>
      </c>
      <c r="B143" s="223" t="s">
        <v>13</v>
      </c>
      <c r="C143" s="221">
        <v>16</v>
      </c>
      <c r="D143" s="265"/>
      <c r="E143" s="265"/>
      <c r="F143" s="273"/>
      <c r="G143" s="36" t="s">
        <v>185</v>
      </c>
      <c r="H143" s="35">
        <v>1.8</v>
      </c>
      <c r="I143" s="35"/>
      <c r="J143" s="35"/>
      <c r="K143" s="35"/>
      <c r="L143" s="35"/>
      <c r="M143" s="35"/>
      <c r="N143" s="35"/>
      <c r="O143" s="36"/>
      <c r="P143" s="35"/>
      <c r="Q143" s="70" t="s">
        <v>101</v>
      </c>
      <c r="R143" s="35">
        <v>7.5</v>
      </c>
      <c r="S143" s="62" t="s">
        <v>187</v>
      </c>
      <c r="T143" s="35">
        <v>14.4</v>
      </c>
      <c r="U143" s="100" t="s">
        <v>109</v>
      </c>
      <c r="V143" s="35">
        <v>7.6</v>
      </c>
      <c r="W143" s="70"/>
      <c r="X143" s="35"/>
    </row>
    <row r="144" spans="1:24" s="6" customFormat="1" ht="13.5" customHeight="1">
      <c r="A144" s="228"/>
      <c r="B144" s="224"/>
      <c r="C144" s="222"/>
      <c r="D144" s="266"/>
      <c r="E144" s="266"/>
      <c r="F144" s="274"/>
      <c r="G144" s="55" t="s">
        <v>295</v>
      </c>
      <c r="H144" s="54">
        <v>75</v>
      </c>
      <c r="I144" s="54"/>
      <c r="J144" s="54"/>
      <c r="K144" s="54"/>
      <c r="L144" s="54"/>
      <c r="M144" s="54"/>
      <c r="N144" s="54"/>
      <c r="O144" s="25"/>
      <c r="P144" s="54"/>
      <c r="Q144" s="54"/>
      <c r="R144" s="54"/>
      <c r="S144" s="71"/>
      <c r="T144" s="54"/>
      <c r="U144" s="70"/>
      <c r="V144" s="54"/>
      <c r="W144" s="55"/>
      <c r="X144" s="54"/>
    </row>
    <row r="145" spans="1:24" s="6" customFormat="1" ht="12.75" customHeight="1" thickBot="1">
      <c r="A145" s="227"/>
      <c r="B145" s="26" t="s">
        <v>24</v>
      </c>
      <c r="C145" s="39"/>
      <c r="D145" s="65">
        <v>77.27</v>
      </c>
      <c r="E145" s="65">
        <v>38.33</v>
      </c>
      <c r="F145" s="27">
        <f>SUM(H145:X145)</f>
        <v>106.3</v>
      </c>
      <c r="G145" s="28"/>
      <c r="H145" s="28">
        <f>SUM(H143:H144)</f>
        <v>76.8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8">
        <v>7.5</v>
      </c>
      <c r="S145" s="68"/>
      <c r="T145" s="28">
        <v>14.4</v>
      </c>
      <c r="U145" s="28"/>
      <c r="V145" s="28">
        <f>SUM(V143:V144)</f>
        <v>7.6</v>
      </c>
      <c r="W145" s="28"/>
      <c r="X145" s="28"/>
    </row>
    <row r="146" spans="1:24" s="6" customFormat="1" ht="25.5" customHeight="1" thickTop="1">
      <c r="A146" s="226">
        <v>55</v>
      </c>
      <c r="B146" s="140" t="s">
        <v>13</v>
      </c>
      <c r="C146" s="142">
        <v>18</v>
      </c>
      <c r="D146" s="66"/>
      <c r="E146" s="66"/>
      <c r="F146" s="34"/>
      <c r="G146" s="35"/>
      <c r="H146" s="35"/>
      <c r="I146" s="35"/>
      <c r="J146" s="35"/>
      <c r="K146" s="35"/>
      <c r="L146" s="35"/>
      <c r="M146" s="35"/>
      <c r="N146" s="35"/>
      <c r="O146" s="35" t="s">
        <v>134</v>
      </c>
      <c r="P146" s="35">
        <v>72.8</v>
      </c>
      <c r="Q146" s="36" t="s">
        <v>108</v>
      </c>
      <c r="R146" s="35">
        <v>15</v>
      </c>
      <c r="S146" s="62" t="s">
        <v>188</v>
      </c>
      <c r="T146" s="35">
        <v>9.9</v>
      </c>
      <c r="U146" s="35"/>
      <c r="V146" s="35"/>
      <c r="W146" s="59"/>
      <c r="X146" s="35"/>
    </row>
    <row r="147" spans="1:24" s="6" customFormat="1" ht="12.75" customHeight="1" thickBot="1">
      <c r="A147" s="227"/>
      <c r="B147" s="26" t="s">
        <v>24</v>
      </c>
      <c r="C147" s="39"/>
      <c r="D147" s="65">
        <v>78.13</v>
      </c>
      <c r="E147" s="65">
        <v>4.08</v>
      </c>
      <c r="F147" s="27">
        <f>SUM(H147:X147)</f>
        <v>97.7</v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>
        <v>72.8</v>
      </c>
      <c r="Q147" s="28"/>
      <c r="R147" s="28">
        <v>15</v>
      </c>
      <c r="S147" s="67"/>
      <c r="T147" s="28">
        <v>9.9</v>
      </c>
      <c r="U147" s="28"/>
      <c r="V147" s="28"/>
      <c r="W147" s="29"/>
      <c r="X147" s="28"/>
    </row>
    <row r="148" spans="1:24" s="6" customFormat="1" ht="39" customHeight="1" thickTop="1">
      <c r="A148" s="226">
        <v>56</v>
      </c>
      <c r="B148" s="140" t="s">
        <v>13</v>
      </c>
      <c r="C148" s="142">
        <v>20</v>
      </c>
      <c r="D148" s="66"/>
      <c r="E148" s="66"/>
      <c r="F148" s="34"/>
      <c r="H148" s="35"/>
      <c r="I148" s="35"/>
      <c r="J148" s="35"/>
      <c r="K148" s="35"/>
      <c r="L148" s="35"/>
      <c r="M148" s="35"/>
      <c r="N148" s="35"/>
      <c r="O148" s="35"/>
      <c r="P148" s="35"/>
      <c r="Q148" s="36" t="s">
        <v>104</v>
      </c>
      <c r="R148" s="35">
        <v>20</v>
      </c>
      <c r="S148" s="62" t="s">
        <v>241</v>
      </c>
      <c r="T148" s="35">
        <v>44.6</v>
      </c>
      <c r="U148" s="35"/>
      <c r="V148" s="35"/>
      <c r="W148" s="59"/>
      <c r="X148" s="35"/>
    </row>
    <row r="149" spans="1:24" s="6" customFormat="1" ht="12.75" customHeight="1" thickBot="1">
      <c r="A149" s="227"/>
      <c r="B149" s="26" t="s">
        <v>24</v>
      </c>
      <c r="C149" s="39"/>
      <c r="D149" s="65">
        <v>132.45</v>
      </c>
      <c r="E149" s="65">
        <v>51.95</v>
      </c>
      <c r="F149" s="27">
        <f>SUM(H149:X149)</f>
        <v>64.6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>
        <v>20</v>
      </c>
      <c r="S149" s="68"/>
      <c r="T149" s="28">
        <v>44.6</v>
      </c>
      <c r="U149" s="28"/>
      <c r="V149" s="28"/>
      <c r="W149" s="28"/>
      <c r="X149" s="28"/>
    </row>
    <row r="150" spans="1:24" s="6" customFormat="1" ht="27.75" customHeight="1" thickTop="1">
      <c r="A150" s="226">
        <v>57</v>
      </c>
      <c r="B150" s="140" t="s">
        <v>14</v>
      </c>
      <c r="C150" s="142">
        <v>1</v>
      </c>
      <c r="D150" s="66"/>
      <c r="E150" s="66"/>
      <c r="F150" s="34"/>
      <c r="G150" s="36" t="s">
        <v>113</v>
      </c>
      <c r="H150" s="35">
        <v>3.6</v>
      </c>
      <c r="I150" s="35"/>
      <c r="J150" s="35"/>
      <c r="K150" s="35"/>
      <c r="L150" s="35"/>
      <c r="M150" s="35"/>
      <c r="N150" s="35"/>
      <c r="O150" s="156"/>
      <c r="P150" s="35"/>
      <c r="Q150" s="36" t="s">
        <v>114</v>
      </c>
      <c r="R150" s="35">
        <v>10</v>
      </c>
      <c r="S150" s="59" t="s">
        <v>242</v>
      </c>
      <c r="T150" s="35">
        <v>7.9</v>
      </c>
      <c r="U150" s="100"/>
      <c r="V150" s="35"/>
      <c r="W150" s="59"/>
      <c r="X150" s="35"/>
    </row>
    <row r="151" spans="1:24" s="6" customFormat="1" ht="12.75" customHeight="1" thickBot="1">
      <c r="A151" s="227"/>
      <c r="B151" s="26" t="s">
        <v>24</v>
      </c>
      <c r="C151" s="39"/>
      <c r="D151" s="65">
        <v>76.9</v>
      </c>
      <c r="E151" s="65">
        <v>22.68</v>
      </c>
      <c r="F151" s="27">
        <f>SUM(H151:X151)</f>
        <v>21.5</v>
      </c>
      <c r="G151" s="28"/>
      <c r="H151" s="28">
        <v>3.6</v>
      </c>
      <c r="I151" s="28"/>
      <c r="J151" s="28"/>
      <c r="K151" s="28"/>
      <c r="L151" s="28"/>
      <c r="M151" s="28"/>
      <c r="N151" s="28"/>
      <c r="O151" s="28"/>
      <c r="P151" s="28"/>
      <c r="Q151" s="28"/>
      <c r="R151" s="28">
        <v>10</v>
      </c>
      <c r="S151" s="68"/>
      <c r="T151" s="28">
        <v>7.9</v>
      </c>
      <c r="U151" s="28"/>
      <c r="V151" s="28"/>
      <c r="W151" s="28"/>
      <c r="X151" s="28"/>
    </row>
    <row r="152" spans="1:24" s="6" customFormat="1" ht="24.75" customHeight="1" thickTop="1">
      <c r="A152" s="226">
        <v>58</v>
      </c>
      <c r="B152" s="140" t="s">
        <v>14</v>
      </c>
      <c r="C152" s="141" t="s">
        <v>49</v>
      </c>
      <c r="D152" s="33"/>
      <c r="E152" s="33"/>
      <c r="F152" s="34"/>
      <c r="G152" s="35"/>
      <c r="H152" s="35"/>
      <c r="I152" s="35"/>
      <c r="J152" s="35"/>
      <c r="K152" s="36" t="s">
        <v>300</v>
      </c>
      <c r="L152" s="35">
        <v>5.7</v>
      </c>
      <c r="M152" s="35"/>
      <c r="N152" s="35"/>
      <c r="O152" s="36"/>
      <c r="P152" s="35"/>
      <c r="Q152" s="36" t="s">
        <v>115</v>
      </c>
      <c r="R152" s="35">
        <v>20</v>
      </c>
      <c r="S152" s="70"/>
      <c r="T152" s="35"/>
      <c r="U152" s="100" t="s">
        <v>116</v>
      </c>
      <c r="V152" s="35">
        <v>3.8</v>
      </c>
      <c r="W152" s="35"/>
      <c r="X152" s="35"/>
    </row>
    <row r="153" spans="1:24" s="6" customFormat="1" ht="12.75" customHeight="1" thickBot="1">
      <c r="A153" s="227"/>
      <c r="B153" s="26" t="s">
        <v>24</v>
      </c>
      <c r="C153" s="39"/>
      <c r="D153" s="79">
        <v>101.21</v>
      </c>
      <c r="E153" s="79">
        <v>-71.36</v>
      </c>
      <c r="F153" s="27">
        <f>SUM(H153:X153)</f>
        <v>29.5</v>
      </c>
      <c r="G153" s="54"/>
      <c r="H153" s="54"/>
      <c r="I153" s="54"/>
      <c r="J153" s="54"/>
      <c r="K153" s="54"/>
      <c r="L153" s="54">
        <v>5.7</v>
      </c>
      <c r="M153" s="54"/>
      <c r="N153" s="54"/>
      <c r="O153" s="54"/>
      <c r="P153" s="54"/>
      <c r="Q153" s="54"/>
      <c r="R153" s="54">
        <v>20</v>
      </c>
      <c r="S153" s="68"/>
      <c r="T153" s="54"/>
      <c r="U153" s="54"/>
      <c r="V153" s="54">
        <v>3.8</v>
      </c>
      <c r="W153" s="28"/>
      <c r="X153" s="54"/>
    </row>
    <row r="154" spans="1:24" s="6" customFormat="1" ht="27" customHeight="1" thickTop="1">
      <c r="A154" s="226">
        <v>59</v>
      </c>
      <c r="B154" s="140" t="s">
        <v>14</v>
      </c>
      <c r="C154" s="142">
        <v>3</v>
      </c>
      <c r="D154" s="66"/>
      <c r="E154" s="66"/>
      <c r="F154" s="34"/>
      <c r="G154" s="35"/>
      <c r="H154" s="35"/>
      <c r="I154" s="35"/>
      <c r="J154" s="35"/>
      <c r="K154" s="36" t="s">
        <v>302</v>
      </c>
      <c r="L154" s="35">
        <v>28.5</v>
      </c>
      <c r="M154" s="35"/>
      <c r="N154" s="35"/>
      <c r="O154" s="35"/>
      <c r="P154" s="35"/>
      <c r="Q154" s="36" t="s">
        <v>114</v>
      </c>
      <c r="R154" s="35">
        <v>10</v>
      </c>
      <c r="S154" s="70" t="s">
        <v>219</v>
      </c>
      <c r="T154" s="35">
        <v>15.2</v>
      </c>
      <c r="U154" s="100" t="s">
        <v>116</v>
      </c>
      <c r="V154" s="35">
        <v>3.8</v>
      </c>
      <c r="W154" s="70" t="s">
        <v>117</v>
      </c>
      <c r="X154" s="35">
        <v>2.9</v>
      </c>
    </row>
    <row r="155" spans="1:24" s="6" customFormat="1" ht="12.75" customHeight="1" thickBot="1">
      <c r="A155" s="227"/>
      <c r="B155" s="26" t="s">
        <v>24</v>
      </c>
      <c r="C155" s="39"/>
      <c r="D155" s="65">
        <v>107.3</v>
      </c>
      <c r="E155" s="65">
        <v>39.74</v>
      </c>
      <c r="F155" s="27">
        <f>SUM(H155:X155)</f>
        <v>60.4</v>
      </c>
      <c r="G155" s="28"/>
      <c r="H155" s="28"/>
      <c r="I155" s="28"/>
      <c r="J155" s="28"/>
      <c r="K155" s="28"/>
      <c r="L155" s="28">
        <v>28.5</v>
      </c>
      <c r="M155" s="28"/>
      <c r="N155" s="28"/>
      <c r="O155" s="28"/>
      <c r="P155" s="28"/>
      <c r="Q155" s="28"/>
      <c r="R155" s="28">
        <v>10</v>
      </c>
      <c r="S155" s="68"/>
      <c r="T155" s="28">
        <v>15.2</v>
      </c>
      <c r="U155" s="28"/>
      <c r="V155" s="28">
        <v>3.8</v>
      </c>
      <c r="W155" s="28"/>
      <c r="X155" s="28">
        <v>2.9</v>
      </c>
    </row>
    <row r="156" spans="1:24" s="6" customFormat="1" ht="23.25" customHeight="1" thickTop="1">
      <c r="A156" s="226">
        <v>60</v>
      </c>
      <c r="B156" s="177" t="s">
        <v>14</v>
      </c>
      <c r="C156" s="142">
        <v>5</v>
      </c>
      <c r="D156" s="171"/>
      <c r="E156" s="171"/>
      <c r="F156" s="166" t="s">
        <v>232</v>
      </c>
      <c r="G156" s="35"/>
      <c r="H156" s="35"/>
      <c r="I156" s="35"/>
      <c r="J156" s="35"/>
      <c r="K156" s="36" t="s">
        <v>158</v>
      </c>
      <c r="L156" s="35">
        <v>19</v>
      </c>
      <c r="M156" s="35"/>
      <c r="N156" s="35"/>
      <c r="O156" s="36"/>
      <c r="P156" s="35"/>
      <c r="Q156" s="36"/>
      <c r="R156" s="35"/>
      <c r="S156" s="62"/>
      <c r="T156" s="35"/>
      <c r="U156" s="35"/>
      <c r="V156" s="35"/>
      <c r="W156" s="70"/>
      <c r="X156" s="35"/>
    </row>
    <row r="157" spans="1:24" s="6" customFormat="1" ht="12.75" customHeight="1" thickBot="1">
      <c r="A157" s="227"/>
      <c r="B157" s="143" t="s">
        <v>24</v>
      </c>
      <c r="C157" s="39"/>
      <c r="D157" s="65">
        <v>65.22</v>
      </c>
      <c r="E157" s="65">
        <v>16.36</v>
      </c>
      <c r="F157" s="27">
        <f>SUM(H157:X157)</f>
        <v>19</v>
      </c>
      <c r="G157" s="28"/>
      <c r="H157" s="28"/>
      <c r="I157" s="28"/>
      <c r="J157" s="28"/>
      <c r="K157" s="28"/>
      <c r="L157" s="28">
        <v>19</v>
      </c>
      <c r="M157" s="28"/>
      <c r="N157" s="28"/>
      <c r="O157" s="28"/>
      <c r="P157" s="28"/>
      <c r="Q157" s="28"/>
      <c r="R157" s="28"/>
      <c r="S157" s="68"/>
      <c r="T157" s="28"/>
      <c r="U157" s="28"/>
      <c r="V157" s="28"/>
      <c r="W157" s="28"/>
      <c r="X157" s="28"/>
    </row>
    <row r="158" spans="1:24" s="6" customFormat="1" ht="30.75" customHeight="1" thickTop="1">
      <c r="A158" s="226">
        <v>61</v>
      </c>
      <c r="B158" s="223" t="s">
        <v>14</v>
      </c>
      <c r="C158" s="221">
        <v>7</v>
      </c>
      <c r="D158" s="265"/>
      <c r="E158" s="265"/>
      <c r="F158" s="273"/>
      <c r="G158" s="35"/>
      <c r="H158" s="35"/>
      <c r="I158" s="35"/>
      <c r="J158" s="35"/>
      <c r="K158" s="36"/>
      <c r="L158" s="35"/>
      <c r="M158" s="35"/>
      <c r="N158" s="35"/>
      <c r="O158" s="36"/>
      <c r="P158" s="35"/>
      <c r="Q158" s="36" t="s">
        <v>118</v>
      </c>
      <c r="R158" s="35">
        <v>41.8</v>
      </c>
      <c r="S158" s="62" t="s">
        <v>311</v>
      </c>
      <c r="T158" s="35">
        <v>6.8</v>
      </c>
      <c r="U158" s="100" t="s">
        <v>119</v>
      </c>
      <c r="V158" s="35">
        <v>5.4</v>
      </c>
      <c r="W158" s="62" t="s">
        <v>313</v>
      </c>
      <c r="X158" s="35">
        <v>35.4</v>
      </c>
    </row>
    <row r="159" spans="1:24" s="6" customFormat="1" ht="25.5" customHeight="1">
      <c r="A159" s="228"/>
      <c r="B159" s="224"/>
      <c r="C159" s="222"/>
      <c r="D159" s="266"/>
      <c r="E159" s="266"/>
      <c r="F159" s="274"/>
      <c r="G159" s="54"/>
      <c r="H159" s="54"/>
      <c r="I159" s="54"/>
      <c r="J159" s="54"/>
      <c r="K159" s="89" t="s">
        <v>212</v>
      </c>
      <c r="L159" s="54">
        <v>3.8</v>
      </c>
      <c r="M159" s="54"/>
      <c r="N159" s="54"/>
      <c r="O159" s="54"/>
      <c r="P159" s="54"/>
      <c r="Q159" s="54"/>
      <c r="R159" s="54"/>
      <c r="S159" s="59" t="s">
        <v>312</v>
      </c>
      <c r="T159" s="54">
        <v>12.4</v>
      </c>
      <c r="U159" s="70" t="s">
        <v>120</v>
      </c>
      <c r="V159" s="54">
        <v>2.4</v>
      </c>
      <c r="W159" s="59" t="s">
        <v>103</v>
      </c>
      <c r="X159" s="54">
        <v>4.6</v>
      </c>
    </row>
    <row r="160" spans="1:24" s="6" customFormat="1" ht="13.5" customHeight="1" thickBot="1">
      <c r="A160" s="227"/>
      <c r="B160" s="26" t="s">
        <v>24</v>
      </c>
      <c r="C160" s="39"/>
      <c r="D160" s="65">
        <v>105.05</v>
      </c>
      <c r="E160" s="65">
        <v>23.36</v>
      </c>
      <c r="F160" s="27">
        <f>SUM(H160:X160)</f>
        <v>112.6</v>
      </c>
      <c r="G160" s="28"/>
      <c r="H160" s="28"/>
      <c r="I160" s="28"/>
      <c r="J160" s="28"/>
      <c r="K160" s="28"/>
      <c r="L160" s="28">
        <f>SUM(L158:L159)</f>
        <v>3.8</v>
      </c>
      <c r="M160" s="28"/>
      <c r="N160" s="28"/>
      <c r="O160" s="28"/>
      <c r="P160" s="28"/>
      <c r="Q160" s="28"/>
      <c r="R160" s="28">
        <v>41.8</v>
      </c>
      <c r="S160" s="68"/>
      <c r="T160" s="28">
        <f>SUM(T158:T159)</f>
        <v>19.2</v>
      </c>
      <c r="U160" s="28"/>
      <c r="V160" s="28">
        <f>SUM(V158:V159)</f>
        <v>7.800000000000001</v>
      </c>
      <c r="W160" s="29"/>
      <c r="X160" s="28">
        <f>SUM(X158:X159)</f>
        <v>40</v>
      </c>
    </row>
    <row r="161" spans="1:24" s="6" customFormat="1" ht="25.5" customHeight="1" thickTop="1">
      <c r="A161" s="226">
        <v>62</v>
      </c>
      <c r="B161" s="140" t="s">
        <v>14</v>
      </c>
      <c r="C161" s="142" t="s">
        <v>9</v>
      </c>
      <c r="D161" s="66"/>
      <c r="E161" s="66"/>
      <c r="F161" s="34"/>
      <c r="G161" s="35"/>
      <c r="H161" s="35"/>
      <c r="I161" s="35"/>
      <c r="J161" s="35"/>
      <c r="K161" s="35"/>
      <c r="L161" s="35"/>
      <c r="M161" s="35"/>
      <c r="N161" s="35"/>
      <c r="O161" s="35" t="s">
        <v>121</v>
      </c>
      <c r="P161" s="35">
        <v>4.2</v>
      </c>
      <c r="Q161" s="36" t="s">
        <v>122</v>
      </c>
      <c r="R161" s="35">
        <v>25.1</v>
      </c>
      <c r="S161" s="70" t="s">
        <v>220</v>
      </c>
      <c r="T161" s="35">
        <v>27.3</v>
      </c>
      <c r="U161" s="100"/>
      <c r="V161" s="35"/>
      <c r="W161" s="59" t="s">
        <v>85</v>
      </c>
      <c r="X161" s="35">
        <v>5.9</v>
      </c>
    </row>
    <row r="162" spans="1:24" s="6" customFormat="1" ht="15.75" customHeight="1" thickBot="1">
      <c r="A162" s="227"/>
      <c r="B162" s="26" t="s">
        <v>24</v>
      </c>
      <c r="C162" s="39"/>
      <c r="D162" s="65">
        <v>61.83</v>
      </c>
      <c r="E162" s="65">
        <v>38.12</v>
      </c>
      <c r="F162" s="27">
        <f>SUM(H162:X162)</f>
        <v>62.5</v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>
        <v>4.2</v>
      </c>
      <c r="Q162" s="28"/>
      <c r="R162" s="28">
        <v>25.1</v>
      </c>
      <c r="S162" s="67"/>
      <c r="T162" s="28">
        <v>27.3</v>
      </c>
      <c r="U162" s="28"/>
      <c r="V162" s="28"/>
      <c r="W162" s="29"/>
      <c r="X162" s="28">
        <v>5.9</v>
      </c>
    </row>
    <row r="163" spans="1:24" s="6" customFormat="1" ht="18" customHeight="1" thickTop="1">
      <c r="A163" s="226">
        <v>63</v>
      </c>
      <c r="B163" s="141" t="s">
        <v>14</v>
      </c>
      <c r="C163" s="142">
        <v>9</v>
      </c>
      <c r="D163" s="171"/>
      <c r="E163" s="171"/>
      <c r="F163" s="166" t="s">
        <v>232</v>
      </c>
      <c r="G163" s="36"/>
      <c r="H163" s="35"/>
      <c r="I163" s="35"/>
      <c r="J163" s="35"/>
      <c r="K163" s="36"/>
      <c r="L163" s="35"/>
      <c r="M163" s="35"/>
      <c r="N163" s="35"/>
      <c r="O163" s="35"/>
      <c r="P163" s="35"/>
      <c r="Q163" s="36"/>
      <c r="R163" s="35"/>
      <c r="S163" s="70"/>
      <c r="T163" s="35"/>
      <c r="U163" s="100"/>
      <c r="V163" s="35"/>
      <c r="W163" s="59"/>
      <c r="X163" s="35"/>
    </row>
    <row r="164" spans="1:24" s="6" customFormat="1" ht="15.75" customHeight="1" thickBot="1">
      <c r="A164" s="227"/>
      <c r="B164" s="26" t="s">
        <v>24</v>
      </c>
      <c r="C164" s="39"/>
      <c r="D164" s="65">
        <v>78.39</v>
      </c>
      <c r="E164" s="65">
        <v>-82.34</v>
      </c>
      <c r="F164" s="27">
        <f>SUM(H164:X164)</f>
        <v>0</v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68"/>
      <c r="T164" s="28"/>
      <c r="U164" s="28"/>
      <c r="V164" s="28"/>
      <c r="W164" s="28"/>
      <c r="X164" s="28"/>
    </row>
    <row r="165" spans="1:24" s="6" customFormat="1" ht="24.75" customHeight="1" thickTop="1">
      <c r="A165" s="226">
        <v>64</v>
      </c>
      <c r="B165" s="141" t="s">
        <v>14</v>
      </c>
      <c r="C165" s="142">
        <v>12</v>
      </c>
      <c r="D165" s="66"/>
      <c r="E165" s="66"/>
      <c r="F165" s="34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6" t="s">
        <v>125</v>
      </c>
      <c r="R165" s="35">
        <v>17.5</v>
      </c>
      <c r="S165" s="70"/>
      <c r="T165" s="35"/>
      <c r="U165" s="35"/>
      <c r="V165" s="35"/>
      <c r="W165" s="59"/>
      <c r="X165" s="35"/>
    </row>
    <row r="166" spans="1:24" s="6" customFormat="1" ht="17.25" customHeight="1" thickBot="1">
      <c r="A166" s="227"/>
      <c r="B166" s="26" t="s">
        <v>24</v>
      </c>
      <c r="C166" s="39"/>
      <c r="D166" s="65">
        <v>120.44</v>
      </c>
      <c r="E166" s="65">
        <v>7.66</v>
      </c>
      <c r="F166" s="27">
        <f>SUM(H166:X166)</f>
        <v>17.5</v>
      </c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>
        <v>17.5</v>
      </c>
      <c r="S166" s="68"/>
      <c r="T166" s="28"/>
      <c r="U166" s="28"/>
      <c r="V166" s="28"/>
      <c r="W166" s="28"/>
      <c r="X166" s="28"/>
    </row>
    <row r="167" spans="1:24" s="6" customFormat="1" ht="24" customHeight="1" thickTop="1">
      <c r="A167" s="226">
        <v>65</v>
      </c>
      <c r="B167" s="223" t="s">
        <v>14</v>
      </c>
      <c r="C167" s="221">
        <v>13</v>
      </c>
      <c r="D167" s="265"/>
      <c r="E167" s="265"/>
      <c r="F167" s="273"/>
      <c r="G167" s="36" t="s">
        <v>124</v>
      </c>
      <c r="H167" s="35">
        <v>0.9</v>
      </c>
      <c r="I167" s="35"/>
      <c r="J167" s="35"/>
      <c r="K167" s="36" t="s">
        <v>50</v>
      </c>
      <c r="L167" s="35">
        <v>38</v>
      </c>
      <c r="M167" s="35"/>
      <c r="N167" s="35"/>
      <c r="O167" s="157"/>
      <c r="P167" s="35"/>
      <c r="Q167" s="36" t="s">
        <v>108</v>
      </c>
      <c r="R167" s="35">
        <v>15</v>
      </c>
      <c r="S167" s="62" t="s">
        <v>314</v>
      </c>
      <c r="T167" s="35">
        <v>52.5</v>
      </c>
      <c r="U167" s="100" t="s">
        <v>109</v>
      </c>
      <c r="V167" s="35">
        <v>7.6</v>
      </c>
      <c r="W167" s="59" t="s">
        <v>59</v>
      </c>
      <c r="X167" s="35">
        <v>5</v>
      </c>
    </row>
    <row r="168" spans="1:24" s="6" customFormat="1" ht="24.75" customHeight="1">
      <c r="A168" s="228"/>
      <c r="B168" s="224"/>
      <c r="C168" s="222"/>
      <c r="D168" s="266"/>
      <c r="E168" s="266"/>
      <c r="F168" s="274"/>
      <c r="G168" s="89" t="s">
        <v>126</v>
      </c>
      <c r="H168" s="54">
        <v>1.1</v>
      </c>
      <c r="I168" s="54"/>
      <c r="J168" s="54"/>
      <c r="K168" s="89" t="s">
        <v>300</v>
      </c>
      <c r="L168" s="54">
        <v>5.7</v>
      </c>
      <c r="M168" s="54"/>
      <c r="N168" s="54"/>
      <c r="O168" s="54"/>
      <c r="P168" s="54"/>
      <c r="Q168" s="54"/>
      <c r="R168" s="54"/>
      <c r="S168" s="59" t="s">
        <v>315</v>
      </c>
      <c r="T168" s="54">
        <v>25.2</v>
      </c>
      <c r="U168" s="70" t="s">
        <v>120</v>
      </c>
      <c r="V168" s="54">
        <v>2.4</v>
      </c>
      <c r="W168" s="54"/>
      <c r="X168" s="54"/>
    </row>
    <row r="169" spans="1:24" s="6" customFormat="1" ht="18.75" customHeight="1" thickBot="1">
      <c r="A169" s="227"/>
      <c r="B169" s="26" t="s">
        <v>24</v>
      </c>
      <c r="C169" s="39"/>
      <c r="D169" s="65">
        <v>98.9</v>
      </c>
      <c r="E169" s="65">
        <v>49.6</v>
      </c>
      <c r="F169" s="27">
        <f>SUM(H169:X169)</f>
        <v>153.4</v>
      </c>
      <c r="G169" s="28"/>
      <c r="H169" s="28">
        <f>SUM(H167:H168)</f>
        <v>2</v>
      </c>
      <c r="I169" s="28"/>
      <c r="J169" s="28"/>
      <c r="K169" s="28"/>
      <c r="L169" s="28">
        <f>SUM(L167:L168)</f>
        <v>43.7</v>
      </c>
      <c r="M169" s="28"/>
      <c r="N169" s="28"/>
      <c r="O169" s="28"/>
      <c r="P169" s="28"/>
      <c r="Q169" s="28"/>
      <c r="R169" s="28">
        <v>15</v>
      </c>
      <c r="S169" s="68"/>
      <c r="T169" s="28">
        <f>SUM(T167:T168)</f>
        <v>77.7</v>
      </c>
      <c r="U169" s="28"/>
      <c r="V169" s="28">
        <f>SUM(V167:V168)</f>
        <v>10</v>
      </c>
      <c r="W169" s="28"/>
      <c r="X169" s="28">
        <v>5</v>
      </c>
    </row>
    <row r="170" spans="1:24" s="6" customFormat="1" ht="24.75" customHeight="1" thickTop="1">
      <c r="A170" s="226">
        <v>66</v>
      </c>
      <c r="B170" s="223" t="s">
        <v>14</v>
      </c>
      <c r="C170" s="221">
        <v>14</v>
      </c>
      <c r="D170" s="265"/>
      <c r="E170" s="265"/>
      <c r="F170" s="273"/>
      <c r="G170" s="35"/>
      <c r="H170" s="35"/>
      <c r="I170" s="35"/>
      <c r="J170" s="35"/>
      <c r="K170" s="89" t="s">
        <v>212</v>
      </c>
      <c r="L170" s="84">
        <v>3.8</v>
      </c>
      <c r="M170" s="35"/>
      <c r="N170" s="35"/>
      <c r="O170" s="35"/>
      <c r="P170" s="35"/>
      <c r="Q170" s="36" t="s">
        <v>108</v>
      </c>
      <c r="R170" s="25">
        <v>15</v>
      </c>
      <c r="S170" s="62" t="s">
        <v>316</v>
      </c>
      <c r="T170" s="35">
        <v>12.5</v>
      </c>
      <c r="U170" s="35"/>
      <c r="V170" s="35"/>
      <c r="W170" s="62" t="s">
        <v>317</v>
      </c>
      <c r="X170" s="35">
        <v>32.1</v>
      </c>
    </row>
    <row r="171" spans="1:24" s="6" customFormat="1" ht="26.25" customHeight="1">
      <c r="A171" s="228"/>
      <c r="B171" s="224"/>
      <c r="C171" s="222"/>
      <c r="D171" s="266"/>
      <c r="E171" s="266"/>
      <c r="F171" s="274"/>
      <c r="G171" s="54"/>
      <c r="H171" s="54"/>
      <c r="I171" s="54"/>
      <c r="J171" s="54"/>
      <c r="K171" s="54"/>
      <c r="L171" s="158"/>
      <c r="M171" s="54"/>
      <c r="N171" s="54"/>
      <c r="O171" s="54"/>
      <c r="P171" s="54"/>
      <c r="Q171" s="54"/>
      <c r="R171" s="54"/>
      <c r="S171" s="159"/>
      <c r="T171" s="54"/>
      <c r="U171" s="54"/>
      <c r="V171" s="54"/>
      <c r="W171" s="59" t="s">
        <v>127</v>
      </c>
      <c r="X171" s="54">
        <v>6.3</v>
      </c>
    </row>
    <row r="172" spans="1:24" s="6" customFormat="1" ht="12.75" customHeight="1" thickBot="1">
      <c r="A172" s="227"/>
      <c r="B172" s="26" t="s">
        <v>24</v>
      </c>
      <c r="C172" s="39"/>
      <c r="D172" s="65">
        <v>93.69</v>
      </c>
      <c r="E172" s="65">
        <v>20.18</v>
      </c>
      <c r="F172" s="27">
        <f>SUM(H172:X172)</f>
        <v>69.7</v>
      </c>
      <c r="G172" s="28"/>
      <c r="H172" s="28"/>
      <c r="I172" s="28"/>
      <c r="J172" s="28"/>
      <c r="K172" s="28"/>
      <c r="L172" s="85">
        <v>3.8</v>
      </c>
      <c r="M172" s="28"/>
      <c r="N172" s="28"/>
      <c r="O172" s="28"/>
      <c r="P172" s="28"/>
      <c r="Q172" s="28"/>
      <c r="R172" s="28">
        <v>15</v>
      </c>
      <c r="S172" s="68"/>
      <c r="T172" s="28">
        <f>SUM(T170:T171)</f>
        <v>12.5</v>
      </c>
      <c r="U172" s="28"/>
      <c r="V172" s="28"/>
      <c r="W172" s="28"/>
      <c r="X172" s="28">
        <f>SUM(X170:X171)</f>
        <v>38.4</v>
      </c>
    </row>
    <row r="173" spans="1:24" s="6" customFormat="1" ht="27" customHeight="1" thickTop="1">
      <c r="A173" s="226">
        <v>67</v>
      </c>
      <c r="B173" s="140" t="s">
        <v>14</v>
      </c>
      <c r="C173" s="142">
        <v>22</v>
      </c>
      <c r="D173" s="66"/>
      <c r="E173" s="66"/>
      <c r="F173" s="34"/>
      <c r="G173" s="35" t="s">
        <v>298</v>
      </c>
      <c r="H173" s="35">
        <v>120</v>
      </c>
      <c r="I173" s="35"/>
      <c r="J173" s="35"/>
      <c r="K173" s="89" t="s">
        <v>128</v>
      </c>
      <c r="L173" s="35">
        <v>7.6</v>
      </c>
      <c r="M173" s="35"/>
      <c r="N173" s="35"/>
      <c r="O173" s="35"/>
      <c r="P173" s="35"/>
      <c r="Q173" s="36" t="s">
        <v>108</v>
      </c>
      <c r="R173" s="35">
        <v>15</v>
      </c>
      <c r="S173" s="59" t="s">
        <v>213</v>
      </c>
      <c r="T173" s="35">
        <v>14</v>
      </c>
      <c r="U173" s="100"/>
      <c r="V173" s="35"/>
      <c r="W173" s="59" t="s">
        <v>107</v>
      </c>
      <c r="X173" s="35">
        <v>4.2</v>
      </c>
    </row>
    <row r="174" spans="1:24" s="6" customFormat="1" ht="18" customHeight="1" thickBot="1">
      <c r="A174" s="227"/>
      <c r="B174" s="26" t="s">
        <v>24</v>
      </c>
      <c r="C174" s="39"/>
      <c r="D174" s="65">
        <v>97.22</v>
      </c>
      <c r="E174" s="65">
        <v>58.96</v>
      </c>
      <c r="F174" s="27">
        <f>SUM(H174:X174)</f>
        <v>160.79999999999998</v>
      </c>
      <c r="G174" s="28"/>
      <c r="H174" s="28">
        <v>120</v>
      </c>
      <c r="I174" s="28"/>
      <c r="J174" s="28"/>
      <c r="K174" s="28"/>
      <c r="L174" s="28">
        <v>7.6</v>
      </c>
      <c r="M174" s="28"/>
      <c r="N174" s="28"/>
      <c r="O174" s="28"/>
      <c r="P174" s="28"/>
      <c r="Q174" s="28"/>
      <c r="R174" s="28">
        <v>15</v>
      </c>
      <c r="S174" s="67"/>
      <c r="T174" s="28">
        <v>14</v>
      </c>
      <c r="U174" s="28"/>
      <c r="V174" s="28"/>
      <c r="W174" s="28"/>
      <c r="X174" s="28">
        <v>4.2</v>
      </c>
    </row>
    <row r="175" spans="1:24" s="6" customFormat="1" ht="24.75" customHeight="1" thickTop="1">
      <c r="A175" s="226">
        <v>68</v>
      </c>
      <c r="B175" s="223" t="s">
        <v>14</v>
      </c>
      <c r="C175" s="221">
        <v>24</v>
      </c>
      <c r="D175" s="265"/>
      <c r="E175" s="265"/>
      <c r="F175" s="267"/>
      <c r="G175" s="36"/>
      <c r="H175" s="35"/>
      <c r="I175" s="35"/>
      <c r="J175" s="35"/>
      <c r="K175" s="89" t="s">
        <v>300</v>
      </c>
      <c r="L175" s="35">
        <v>5.7</v>
      </c>
      <c r="M175" s="35"/>
      <c r="N175" s="35"/>
      <c r="O175" s="36"/>
      <c r="P175" s="35"/>
      <c r="Q175" s="36" t="s">
        <v>114</v>
      </c>
      <c r="R175" s="25">
        <v>10</v>
      </c>
      <c r="S175" s="62" t="s">
        <v>129</v>
      </c>
      <c r="T175" s="35">
        <v>14.2</v>
      </c>
      <c r="U175" s="70"/>
      <c r="V175" s="35"/>
      <c r="W175" s="59"/>
      <c r="X175" s="35"/>
    </row>
    <row r="176" spans="1:24" s="6" customFormat="1" ht="26.25" customHeight="1">
      <c r="A176" s="228"/>
      <c r="B176" s="224"/>
      <c r="C176" s="222"/>
      <c r="D176" s="266"/>
      <c r="E176" s="266"/>
      <c r="F176" s="269"/>
      <c r="G176" s="55"/>
      <c r="H176" s="54"/>
      <c r="I176" s="54"/>
      <c r="J176" s="54"/>
      <c r="K176" s="54"/>
      <c r="L176" s="54"/>
      <c r="M176" s="54"/>
      <c r="N176" s="54"/>
      <c r="O176" s="55"/>
      <c r="P176" s="54"/>
      <c r="Q176" s="54"/>
      <c r="R176" s="54"/>
      <c r="S176" s="59" t="s">
        <v>221</v>
      </c>
      <c r="T176" s="54">
        <v>8.5</v>
      </c>
      <c r="U176" s="54"/>
      <c r="V176" s="54"/>
      <c r="W176" s="54"/>
      <c r="X176" s="54"/>
    </row>
    <row r="177" spans="1:24" s="6" customFormat="1" ht="18.75" customHeight="1" thickBot="1">
      <c r="A177" s="227"/>
      <c r="B177" s="26" t="s">
        <v>24</v>
      </c>
      <c r="C177" s="39"/>
      <c r="D177" s="65">
        <v>64.96</v>
      </c>
      <c r="E177" s="65">
        <v>-100.83</v>
      </c>
      <c r="F177" s="27">
        <f>SUM(H177:X177)</f>
        <v>38.4</v>
      </c>
      <c r="G177" s="28"/>
      <c r="H177" s="28"/>
      <c r="I177" s="28"/>
      <c r="J177" s="28"/>
      <c r="K177" s="28"/>
      <c r="L177" s="28">
        <v>5.7</v>
      </c>
      <c r="M177" s="28"/>
      <c r="N177" s="28"/>
      <c r="O177" s="28"/>
      <c r="P177" s="28"/>
      <c r="Q177" s="28"/>
      <c r="R177" s="28">
        <v>10</v>
      </c>
      <c r="S177" s="68"/>
      <c r="T177" s="28">
        <f>SUM(T175:T176)</f>
        <v>22.7</v>
      </c>
      <c r="U177" s="28"/>
      <c r="V177" s="28"/>
      <c r="W177" s="28"/>
      <c r="X177" s="28"/>
    </row>
    <row r="178" spans="1:24" s="6" customFormat="1" ht="27" customHeight="1" thickTop="1">
      <c r="A178" s="226">
        <v>69</v>
      </c>
      <c r="B178" s="141" t="s">
        <v>14</v>
      </c>
      <c r="C178" s="142" t="s">
        <v>15</v>
      </c>
      <c r="D178" s="171"/>
      <c r="E178" s="171"/>
      <c r="F178" s="166"/>
      <c r="G178" s="35"/>
      <c r="H178" s="35"/>
      <c r="I178" s="35"/>
      <c r="J178" s="35"/>
      <c r="K178" s="89" t="s">
        <v>212</v>
      </c>
      <c r="L178" s="35">
        <v>3.8</v>
      </c>
      <c r="M178" s="35"/>
      <c r="N178" s="35"/>
      <c r="O178" s="35" t="s">
        <v>131</v>
      </c>
      <c r="P178" s="35">
        <v>20.8</v>
      </c>
      <c r="Q178" s="36" t="s">
        <v>114</v>
      </c>
      <c r="R178" s="25">
        <v>10</v>
      </c>
      <c r="S178" s="62" t="s">
        <v>291</v>
      </c>
      <c r="T178" s="35">
        <v>12.2</v>
      </c>
      <c r="U178" s="100"/>
      <c r="V178" s="35"/>
      <c r="W178" s="59" t="s">
        <v>98</v>
      </c>
      <c r="X178" s="35">
        <v>5.4</v>
      </c>
    </row>
    <row r="179" spans="1:24" s="6" customFormat="1" ht="18" customHeight="1" thickBot="1">
      <c r="A179" s="227"/>
      <c r="B179" s="26" t="s">
        <v>24</v>
      </c>
      <c r="C179" s="39"/>
      <c r="D179" s="65">
        <v>130.52</v>
      </c>
      <c r="E179" s="65">
        <v>59.92</v>
      </c>
      <c r="F179" s="27">
        <f>SUM(H179:X179)</f>
        <v>52.199999999999996</v>
      </c>
      <c r="G179" s="28"/>
      <c r="H179" s="28"/>
      <c r="I179" s="28"/>
      <c r="J179" s="28"/>
      <c r="K179" s="28"/>
      <c r="L179" s="28">
        <f>SUM(L178:L178)</f>
        <v>3.8</v>
      </c>
      <c r="M179" s="28"/>
      <c r="N179" s="28"/>
      <c r="O179" s="28"/>
      <c r="P179" s="28">
        <v>20.8</v>
      </c>
      <c r="Q179" s="28"/>
      <c r="R179" s="28">
        <v>10</v>
      </c>
      <c r="S179" s="68"/>
      <c r="T179" s="28">
        <v>12.2</v>
      </c>
      <c r="U179" s="28"/>
      <c r="V179" s="28"/>
      <c r="W179" s="28"/>
      <c r="X179" s="28">
        <v>5.4</v>
      </c>
    </row>
    <row r="180" spans="1:24" s="6" customFormat="1" ht="25.5" customHeight="1" thickTop="1">
      <c r="A180" s="226">
        <v>70</v>
      </c>
      <c r="B180" s="223" t="s">
        <v>14</v>
      </c>
      <c r="C180" s="221">
        <v>30</v>
      </c>
      <c r="D180" s="265"/>
      <c r="E180" s="265"/>
      <c r="F180" s="273"/>
      <c r="G180" s="36" t="s">
        <v>132</v>
      </c>
      <c r="H180" s="35">
        <v>2.3</v>
      </c>
      <c r="I180" s="35"/>
      <c r="J180" s="35"/>
      <c r="K180" s="89" t="s">
        <v>212</v>
      </c>
      <c r="L180" s="35">
        <v>3.8</v>
      </c>
      <c r="M180" s="35"/>
      <c r="N180" s="35"/>
      <c r="O180" s="35"/>
      <c r="P180" s="35"/>
      <c r="Q180" s="36" t="s">
        <v>108</v>
      </c>
      <c r="R180" s="35">
        <v>15</v>
      </c>
      <c r="S180" s="59" t="s">
        <v>213</v>
      </c>
      <c r="T180" s="35" t="s">
        <v>290</v>
      </c>
      <c r="U180" s="100"/>
      <c r="V180" s="35"/>
      <c r="W180" s="59" t="s">
        <v>107</v>
      </c>
      <c r="X180" s="35">
        <v>4.2</v>
      </c>
    </row>
    <row r="181" spans="1:24" s="6" customFormat="1" ht="15" customHeight="1">
      <c r="A181" s="228"/>
      <c r="B181" s="224"/>
      <c r="C181" s="222"/>
      <c r="D181" s="266"/>
      <c r="E181" s="266"/>
      <c r="F181" s="274"/>
      <c r="G181" s="55" t="s">
        <v>133</v>
      </c>
      <c r="H181" s="54">
        <v>90</v>
      </c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71"/>
      <c r="T181" s="54"/>
      <c r="U181" s="54"/>
      <c r="V181" s="54"/>
      <c r="W181" s="54"/>
      <c r="X181" s="54"/>
    </row>
    <row r="182" spans="1:24" s="6" customFormat="1" ht="12.75" customHeight="1" thickBot="1">
      <c r="A182" s="227"/>
      <c r="B182" s="26" t="s">
        <v>24</v>
      </c>
      <c r="C182" s="39"/>
      <c r="D182" s="65">
        <v>74.3</v>
      </c>
      <c r="E182" s="65">
        <v>-4.9</v>
      </c>
      <c r="F182" s="27">
        <f>SUM(H182:X182)</f>
        <v>132</v>
      </c>
      <c r="G182" s="28"/>
      <c r="H182" s="28">
        <f>SUM(H180:H181)</f>
        <v>92.3</v>
      </c>
      <c r="I182" s="28"/>
      <c r="J182" s="28"/>
      <c r="K182" s="28"/>
      <c r="L182" s="28">
        <v>3.8</v>
      </c>
      <c r="M182" s="28"/>
      <c r="N182" s="28"/>
      <c r="O182" s="28"/>
      <c r="P182" s="28"/>
      <c r="Q182" s="28"/>
      <c r="R182" s="28">
        <v>15</v>
      </c>
      <c r="S182" s="68"/>
      <c r="T182" s="28">
        <v>14.2</v>
      </c>
      <c r="U182" s="28"/>
      <c r="V182" s="28"/>
      <c r="W182" s="28"/>
      <c r="X182" s="28">
        <v>6.7</v>
      </c>
    </row>
    <row r="183" spans="1:24" s="6" customFormat="1" ht="25.5" customHeight="1" thickTop="1">
      <c r="A183" s="226">
        <v>71</v>
      </c>
      <c r="B183" s="141" t="s">
        <v>14</v>
      </c>
      <c r="C183" s="142">
        <v>32</v>
      </c>
      <c r="D183" s="171"/>
      <c r="E183" s="171"/>
      <c r="F183" s="166"/>
      <c r="G183" s="35" t="s">
        <v>133</v>
      </c>
      <c r="H183" s="35">
        <v>90</v>
      </c>
      <c r="I183" s="35"/>
      <c r="J183" s="35"/>
      <c r="K183" s="89" t="s">
        <v>300</v>
      </c>
      <c r="L183" s="35">
        <v>5.7</v>
      </c>
      <c r="M183" s="35"/>
      <c r="N183" s="35"/>
      <c r="O183" s="35"/>
      <c r="P183" s="35"/>
      <c r="Q183" s="62" t="s">
        <v>63</v>
      </c>
      <c r="R183" s="35">
        <v>10</v>
      </c>
      <c r="S183" s="59" t="s">
        <v>216</v>
      </c>
      <c r="T183" s="35">
        <v>11.3</v>
      </c>
      <c r="U183" s="100" t="s">
        <v>116</v>
      </c>
      <c r="V183" s="35">
        <v>3.8</v>
      </c>
      <c r="W183" s="59" t="s">
        <v>130</v>
      </c>
      <c r="X183" s="35">
        <v>3.3</v>
      </c>
    </row>
    <row r="184" spans="1:24" s="6" customFormat="1" ht="18.75" customHeight="1" thickBot="1">
      <c r="A184" s="227"/>
      <c r="B184" s="26" t="s">
        <v>24</v>
      </c>
      <c r="C184" s="39"/>
      <c r="D184" s="65">
        <v>78.7</v>
      </c>
      <c r="E184" s="65">
        <v>34.6</v>
      </c>
      <c r="F184" s="27">
        <f>SUM(H184:X184)</f>
        <v>124.1</v>
      </c>
      <c r="G184" s="28"/>
      <c r="H184" s="28">
        <v>90</v>
      </c>
      <c r="I184" s="28"/>
      <c r="J184" s="28"/>
      <c r="K184" s="28"/>
      <c r="L184" s="28">
        <v>5.7</v>
      </c>
      <c r="M184" s="28"/>
      <c r="N184" s="28"/>
      <c r="O184" s="28"/>
      <c r="P184" s="28"/>
      <c r="Q184" s="28"/>
      <c r="R184" s="28">
        <v>10</v>
      </c>
      <c r="S184" s="68"/>
      <c r="T184" s="28">
        <v>11.3</v>
      </c>
      <c r="U184" s="28"/>
      <c r="V184" s="28">
        <v>3.8</v>
      </c>
      <c r="W184" s="28"/>
      <c r="X184" s="28">
        <v>3.3</v>
      </c>
    </row>
    <row r="185" spans="1:24" s="6" customFormat="1" ht="36.75" customHeight="1" thickTop="1">
      <c r="A185" s="226">
        <v>72</v>
      </c>
      <c r="B185" s="213" t="s">
        <v>4</v>
      </c>
      <c r="C185" s="216">
        <v>1</v>
      </c>
      <c r="D185" s="265"/>
      <c r="E185" s="265"/>
      <c r="F185" s="267"/>
      <c r="G185" s="35"/>
      <c r="H185" s="35"/>
      <c r="I185" s="35"/>
      <c r="J185" s="35"/>
      <c r="K185" s="89" t="s">
        <v>300</v>
      </c>
      <c r="L185" s="35">
        <v>5.7</v>
      </c>
      <c r="M185" s="36" t="s">
        <v>203</v>
      </c>
      <c r="N185" s="35">
        <v>5</v>
      </c>
      <c r="O185" s="35"/>
      <c r="P185" s="35"/>
      <c r="Q185" s="62" t="s">
        <v>60</v>
      </c>
      <c r="R185" s="35">
        <v>8.4</v>
      </c>
      <c r="S185" s="62" t="s">
        <v>243</v>
      </c>
      <c r="T185" s="51">
        <v>11.4</v>
      </c>
      <c r="U185" s="100" t="s">
        <v>54</v>
      </c>
      <c r="V185" s="51">
        <v>1.1</v>
      </c>
      <c r="W185" s="62" t="s">
        <v>244</v>
      </c>
      <c r="X185" s="35">
        <v>33.9</v>
      </c>
    </row>
    <row r="186" spans="1:24" s="6" customFormat="1" ht="25.5" customHeight="1">
      <c r="A186" s="228"/>
      <c r="B186" s="215"/>
      <c r="C186" s="218"/>
      <c r="D186" s="266"/>
      <c r="E186" s="266"/>
      <c r="F186" s="268"/>
      <c r="G186" s="12"/>
      <c r="H186" s="12"/>
      <c r="I186" s="12"/>
      <c r="J186" s="12"/>
      <c r="K186" s="16" t="s">
        <v>50</v>
      </c>
      <c r="L186" s="25">
        <v>38</v>
      </c>
      <c r="M186" s="12"/>
      <c r="N186" s="12"/>
      <c r="O186" s="16"/>
      <c r="P186" s="12"/>
      <c r="Q186" s="12"/>
      <c r="R186" s="12"/>
      <c r="S186" s="59" t="s">
        <v>51</v>
      </c>
      <c r="T186" s="13">
        <v>5.7</v>
      </c>
      <c r="U186" s="145" t="s">
        <v>55</v>
      </c>
      <c r="V186" s="13">
        <v>1.1</v>
      </c>
      <c r="W186" s="59" t="s">
        <v>245</v>
      </c>
      <c r="X186" s="12">
        <v>2.5</v>
      </c>
    </row>
    <row r="187" spans="1:24" s="6" customFormat="1" ht="22.5" customHeight="1" thickBot="1">
      <c r="A187" s="227"/>
      <c r="B187" s="26" t="s">
        <v>24</v>
      </c>
      <c r="C187" s="39"/>
      <c r="D187" s="65">
        <v>320.68</v>
      </c>
      <c r="E187" s="65">
        <v>112.67</v>
      </c>
      <c r="F187" s="27">
        <f>SUM(H187:X187)</f>
        <v>112.80000000000001</v>
      </c>
      <c r="G187" s="28"/>
      <c r="H187" s="28"/>
      <c r="I187" s="28"/>
      <c r="J187" s="28"/>
      <c r="K187" s="28"/>
      <c r="L187" s="28">
        <f>SUM(L185:L186)</f>
        <v>43.7</v>
      </c>
      <c r="M187" s="28"/>
      <c r="N187" s="28">
        <v>5</v>
      </c>
      <c r="O187" s="28"/>
      <c r="P187" s="28"/>
      <c r="Q187" s="28"/>
      <c r="R187" s="28">
        <v>8.4</v>
      </c>
      <c r="S187" s="68"/>
      <c r="T187" s="50">
        <f>SUM(T185:T186)</f>
        <v>17.1</v>
      </c>
      <c r="U187" s="50"/>
      <c r="V187" s="50">
        <f>SUM(V185:V186)</f>
        <v>2.2</v>
      </c>
      <c r="W187" s="28"/>
      <c r="X187" s="28">
        <f>SUM(X185:X186)</f>
        <v>36.4</v>
      </c>
    </row>
    <row r="188" spans="1:24" s="6" customFormat="1" ht="20.25" customHeight="1" thickTop="1">
      <c r="A188" s="226">
        <v>73</v>
      </c>
      <c r="B188" s="46" t="s">
        <v>4</v>
      </c>
      <c r="C188" s="47">
        <v>2</v>
      </c>
      <c r="D188" s="33"/>
      <c r="E188" s="33"/>
      <c r="F188" s="34"/>
      <c r="G188" s="35" t="s">
        <v>200</v>
      </c>
      <c r="H188" s="35">
        <v>400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62"/>
      <c r="T188" s="49"/>
      <c r="U188" s="49"/>
      <c r="V188" s="49"/>
      <c r="W188" s="35"/>
      <c r="X188" s="35"/>
    </row>
    <row r="189" spans="1:24" s="6" customFormat="1" ht="21.75" customHeight="1" thickBot="1">
      <c r="A189" s="227"/>
      <c r="B189" s="26" t="s">
        <v>24</v>
      </c>
      <c r="C189" s="39"/>
      <c r="D189" s="79">
        <v>313.98</v>
      </c>
      <c r="E189" s="79">
        <v>-67.79</v>
      </c>
      <c r="F189" s="27">
        <f>SUM(H189:X189)</f>
        <v>400</v>
      </c>
      <c r="G189" s="54"/>
      <c r="H189" s="54">
        <v>400</v>
      </c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71"/>
      <c r="T189" s="56"/>
      <c r="U189" s="56"/>
      <c r="V189" s="56"/>
      <c r="W189" s="54"/>
      <c r="X189" s="54"/>
    </row>
    <row r="190" spans="1:24" s="6" customFormat="1" ht="51.75" thickTop="1">
      <c r="A190" s="226">
        <v>74</v>
      </c>
      <c r="B190" s="213" t="s">
        <v>4</v>
      </c>
      <c r="C190" s="216">
        <v>3</v>
      </c>
      <c r="D190" s="265"/>
      <c r="E190" s="265"/>
      <c r="F190" s="267"/>
      <c r="G190" s="36" t="s">
        <v>56</v>
      </c>
      <c r="H190" s="51">
        <v>5.5</v>
      </c>
      <c r="I190" s="51"/>
      <c r="J190" s="51"/>
      <c r="K190" s="36" t="s">
        <v>58</v>
      </c>
      <c r="L190" s="51">
        <v>68</v>
      </c>
      <c r="M190" s="51"/>
      <c r="N190" s="51"/>
      <c r="O190" s="36"/>
      <c r="P190" s="35"/>
      <c r="Q190" s="62" t="s">
        <v>60</v>
      </c>
      <c r="R190" s="35">
        <v>8.4</v>
      </c>
      <c r="S190" s="62" t="s">
        <v>246</v>
      </c>
      <c r="T190" s="49">
        <v>27.4</v>
      </c>
      <c r="U190" s="100" t="s">
        <v>54</v>
      </c>
      <c r="V190" s="49">
        <v>1.1</v>
      </c>
      <c r="W190" s="62" t="s">
        <v>247</v>
      </c>
      <c r="X190" s="51">
        <v>35.7</v>
      </c>
    </row>
    <row r="191" spans="1:24" s="6" customFormat="1" ht="25.5" customHeight="1">
      <c r="A191" s="228"/>
      <c r="B191" s="215"/>
      <c r="C191" s="218"/>
      <c r="D191" s="266"/>
      <c r="E191" s="266"/>
      <c r="F191" s="269"/>
      <c r="G191" s="58"/>
      <c r="H191" s="58"/>
      <c r="I191" s="58"/>
      <c r="J191" s="58"/>
      <c r="K191" s="25"/>
      <c r="L191" s="58"/>
      <c r="M191" s="58"/>
      <c r="N191" s="58"/>
      <c r="O191" s="55"/>
      <c r="P191" s="54"/>
      <c r="Q191" s="54"/>
      <c r="R191" s="54"/>
      <c r="S191" s="59" t="s">
        <v>222</v>
      </c>
      <c r="T191" s="56">
        <v>7.1</v>
      </c>
      <c r="U191" s="145" t="s">
        <v>55</v>
      </c>
      <c r="V191" s="56">
        <v>1.1</v>
      </c>
      <c r="W191" s="59" t="s">
        <v>245</v>
      </c>
      <c r="X191" s="12">
        <v>2.5</v>
      </c>
    </row>
    <row r="192" spans="1:24" s="6" customFormat="1" ht="19.5" customHeight="1" thickBot="1">
      <c r="A192" s="227"/>
      <c r="B192" s="26" t="s">
        <v>24</v>
      </c>
      <c r="C192" s="39"/>
      <c r="D192" s="65">
        <v>331.9</v>
      </c>
      <c r="E192" s="65">
        <v>-42.22</v>
      </c>
      <c r="F192" s="27">
        <f>SUM(H192:X192)</f>
        <v>156.8</v>
      </c>
      <c r="G192" s="52"/>
      <c r="H192" s="52">
        <v>5.5</v>
      </c>
      <c r="I192" s="52"/>
      <c r="J192" s="52"/>
      <c r="K192" s="52"/>
      <c r="L192" s="52">
        <v>68</v>
      </c>
      <c r="M192" s="52"/>
      <c r="N192" s="52"/>
      <c r="O192" s="52"/>
      <c r="P192" s="52"/>
      <c r="Q192" s="52"/>
      <c r="R192" s="52">
        <v>8.4</v>
      </c>
      <c r="S192" s="68"/>
      <c r="T192" s="50">
        <f>SUM(T190:T191)</f>
        <v>34.5</v>
      </c>
      <c r="U192" s="50"/>
      <c r="V192" s="50">
        <f>SUM(V190:V191)</f>
        <v>2.2</v>
      </c>
      <c r="W192" s="52"/>
      <c r="X192" s="52">
        <f>SUM(X190:X191)</f>
        <v>38.2</v>
      </c>
    </row>
    <row r="193" spans="1:24" s="6" customFormat="1" ht="39" thickTop="1">
      <c r="A193" s="226">
        <v>75</v>
      </c>
      <c r="B193" s="213" t="s">
        <v>4</v>
      </c>
      <c r="C193" s="216">
        <v>4</v>
      </c>
      <c r="D193" s="265"/>
      <c r="E193" s="265"/>
      <c r="F193" s="267"/>
      <c r="G193" s="51"/>
      <c r="H193" s="51"/>
      <c r="I193" s="51"/>
      <c r="J193" s="51"/>
      <c r="K193" s="36" t="s">
        <v>61</v>
      </c>
      <c r="L193" s="51">
        <v>61.2</v>
      </c>
      <c r="M193" s="51"/>
      <c r="N193" s="51"/>
      <c r="O193" s="51"/>
      <c r="P193" s="51"/>
      <c r="Q193" s="62" t="s">
        <v>60</v>
      </c>
      <c r="R193" s="45">
        <v>8.4</v>
      </c>
      <c r="S193" s="62" t="s">
        <v>248</v>
      </c>
      <c r="T193" s="49">
        <v>15.4</v>
      </c>
      <c r="U193" s="100" t="s">
        <v>54</v>
      </c>
      <c r="V193" s="49">
        <v>1.1</v>
      </c>
      <c r="W193" s="62" t="s">
        <v>250</v>
      </c>
      <c r="X193" s="51">
        <v>22.3</v>
      </c>
    </row>
    <row r="194" spans="1:24" s="6" customFormat="1" ht="28.5" customHeight="1">
      <c r="A194" s="228"/>
      <c r="B194" s="215"/>
      <c r="C194" s="218"/>
      <c r="D194" s="266"/>
      <c r="E194" s="266"/>
      <c r="F194" s="269"/>
      <c r="G194" s="58"/>
      <c r="H194" s="58"/>
      <c r="I194" s="58"/>
      <c r="J194" s="58"/>
      <c r="K194" s="95"/>
      <c r="L194" s="58"/>
      <c r="M194" s="58"/>
      <c r="N194" s="58"/>
      <c r="O194" s="58"/>
      <c r="P194" s="58"/>
      <c r="Q194" s="58"/>
      <c r="R194" s="58"/>
      <c r="S194" s="59" t="s">
        <v>249</v>
      </c>
      <c r="T194" s="56">
        <v>20.3</v>
      </c>
      <c r="U194" s="145" t="s">
        <v>55</v>
      </c>
      <c r="V194" s="56">
        <v>1.1</v>
      </c>
      <c r="W194" s="59" t="s">
        <v>130</v>
      </c>
      <c r="X194" s="58">
        <v>3.4</v>
      </c>
    </row>
    <row r="195" spans="1:24" s="6" customFormat="1" ht="18.75" customHeight="1" thickBot="1">
      <c r="A195" s="227"/>
      <c r="B195" s="26" t="s">
        <v>24</v>
      </c>
      <c r="C195" s="39"/>
      <c r="D195" s="65">
        <v>288.5</v>
      </c>
      <c r="E195" s="65">
        <v>109.46</v>
      </c>
      <c r="F195" s="27">
        <f>SUM(H195:X195)</f>
        <v>133.20000000000002</v>
      </c>
      <c r="G195" s="52"/>
      <c r="H195" s="52"/>
      <c r="I195" s="52"/>
      <c r="J195" s="52"/>
      <c r="K195" s="52"/>
      <c r="L195" s="52">
        <v>61.2</v>
      </c>
      <c r="M195" s="52"/>
      <c r="N195" s="52"/>
      <c r="O195" s="52"/>
      <c r="P195" s="52"/>
      <c r="Q195" s="52"/>
      <c r="R195" s="52">
        <v>8.4</v>
      </c>
      <c r="S195" s="68"/>
      <c r="T195" s="50">
        <f>SUM(T193:T194)</f>
        <v>35.7</v>
      </c>
      <c r="U195" s="50"/>
      <c r="V195" s="50">
        <f>SUM(V193:V194)</f>
        <v>2.2</v>
      </c>
      <c r="W195" s="52"/>
      <c r="X195" s="52">
        <f>SUM(X193:X194)</f>
        <v>25.7</v>
      </c>
    </row>
    <row r="196" spans="1:24" s="6" customFormat="1" ht="53.25" customHeight="1" thickTop="1">
      <c r="A196" s="226">
        <v>76</v>
      </c>
      <c r="B196" s="213" t="s">
        <v>4</v>
      </c>
      <c r="C196" s="216">
        <v>5</v>
      </c>
      <c r="D196" s="265"/>
      <c r="E196" s="265"/>
      <c r="F196" s="267"/>
      <c r="G196" s="51"/>
      <c r="H196" s="51"/>
      <c r="I196" s="82" t="s">
        <v>62</v>
      </c>
      <c r="J196" s="51">
        <v>28.4</v>
      </c>
      <c r="K196" s="36" t="s">
        <v>292</v>
      </c>
      <c r="L196" s="51">
        <v>102</v>
      </c>
      <c r="M196" s="51"/>
      <c r="N196" s="51"/>
      <c r="O196" s="35"/>
      <c r="P196" s="51"/>
      <c r="Q196" s="62" t="s">
        <v>63</v>
      </c>
      <c r="R196" s="51">
        <v>10</v>
      </c>
      <c r="S196" s="62" t="s">
        <v>251</v>
      </c>
      <c r="T196" s="82">
        <v>17.2</v>
      </c>
      <c r="U196" s="100" t="s">
        <v>64</v>
      </c>
      <c r="V196" s="49">
        <v>0.6</v>
      </c>
      <c r="W196" s="62" t="s">
        <v>252</v>
      </c>
      <c r="X196" s="51">
        <v>26.2</v>
      </c>
    </row>
    <row r="197" spans="1:24" s="6" customFormat="1" ht="37.5" customHeight="1">
      <c r="A197" s="228"/>
      <c r="B197" s="215"/>
      <c r="C197" s="218"/>
      <c r="D197" s="266"/>
      <c r="E197" s="266"/>
      <c r="F197" s="269"/>
      <c r="G197" s="58"/>
      <c r="H197" s="58"/>
      <c r="I197" s="95"/>
      <c r="J197" s="58"/>
      <c r="K197" s="55"/>
      <c r="L197" s="58"/>
      <c r="M197" s="58"/>
      <c r="N197" s="58"/>
      <c r="O197" s="54"/>
      <c r="P197" s="58"/>
      <c r="Q197" s="58"/>
      <c r="R197" s="58"/>
      <c r="S197" s="59" t="s">
        <v>222</v>
      </c>
      <c r="T197" s="56">
        <v>7.1</v>
      </c>
      <c r="U197" s="145" t="s">
        <v>65</v>
      </c>
      <c r="V197" s="56">
        <v>0.5</v>
      </c>
      <c r="W197" s="59" t="s">
        <v>253</v>
      </c>
      <c r="X197" s="58">
        <v>7</v>
      </c>
    </row>
    <row r="198" spans="1:24" s="6" customFormat="1" ht="21.75" customHeight="1" thickBot="1">
      <c r="A198" s="227"/>
      <c r="B198" s="26" t="s">
        <v>24</v>
      </c>
      <c r="C198" s="39"/>
      <c r="D198" s="65">
        <v>285.13</v>
      </c>
      <c r="E198" s="65">
        <v>-241.75</v>
      </c>
      <c r="F198" s="27">
        <f>SUM(H198:X198)</f>
        <v>199</v>
      </c>
      <c r="G198" s="52"/>
      <c r="H198" s="52"/>
      <c r="I198" s="52"/>
      <c r="J198" s="52">
        <v>28.4</v>
      </c>
      <c r="K198" s="52"/>
      <c r="L198" s="52">
        <v>102</v>
      </c>
      <c r="M198" s="52"/>
      <c r="N198" s="52"/>
      <c r="O198" s="52"/>
      <c r="P198" s="52"/>
      <c r="Q198" s="52"/>
      <c r="R198" s="52">
        <v>10</v>
      </c>
      <c r="S198" s="73"/>
      <c r="T198" s="50">
        <f>SUM(T196:T197)</f>
        <v>24.299999999999997</v>
      </c>
      <c r="U198" s="50"/>
      <c r="V198" s="50">
        <f>SUM(V196:V197)</f>
        <v>1.1</v>
      </c>
      <c r="W198" s="52"/>
      <c r="X198" s="52">
        <f>SUM(X196:X197)</f>
        <v>33.2</v>
      </c>
    </row>
    <row r="199" spans="1:24" s="6" customFormat="1" ht="53.25" customHeight="1" thickTop="1">
      <c r="A199" s="226">
        <v>77</v>
      </c>
      <c r="B199" s="219" t="s">
        <v>4</v>
      </c>
      <c r="C199" s="216">
        <v>6</v>
      </c>
      <c r="D199" s="265"/>
      <c r="E199" s="265"/>
      <c r="F199" s="273"/>
      <c r="G199" s="100" t="s">
        <v>259</v>
      </c>
      <c r="H199" s="51">
        <v>85</v>
      </c>
      <c r="I199" s="82" t="s">
        <v>66</v>
      </c>
      <c r="J199" s="51">
        <v>1.9</v>
      </c>
      <c r="K199" s="36" t="s">
        <v>254</v>
      </c>
      <c r="L199" s="51">
        <v>88.4</v>
      </c>
      <c r="M199" s="100" t="s">
        <v>258</v>
      </c>
      <c r="N199" s="51">
        <v>18</v>
      </c>
      <c r="O199" s="51"/>
      <c r="P199" s="51"/>
      <c r="Q199" s="62" t="s">
        <v>52</v>
      </c>
      <c r="R199" s="51">
        <v>12.6</v>
      </c>
      <c r="S199" s="62" t="s">
        <v>255</v>
      </c>
      <c r="T199" s="82">
        <v>24.2</v>
      </c>
      <c r="U199" s="100" t="s">
        <v>54</v>
      </c>
      <c r="V199" s="49">
        <v>1.1</v>
      </c>
      <c r="W199" s="62" t="s">
        <v>257</v>
      </c>
      <c r="X199" s="51">
        <v>41.2</v>
      </c>
    </row>
    <row r="200" spans="1:24" s="6" customFormat="1" ht="38.25" customHeight="1">
      <c r="A200" s="228"/>
      <c r="B200" s="220"/>
      <c r="C200" s="218"/>
      <c r="D200" s="266"/>
      <c r="E200" s="266"/>
      <c r="F200" s="274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59" t="s">
        <v>256</v>
      </c>
      <c r="T200" s="24">
        <v>10.6</v>
      </c>
      <c r="U200" s="145" t="s">
        <v>55</v>
      </c>
      <c r="V200" s="24">
        <v>1.1</v>
      </c>
      <c r="W200" s="59" t="s">
        <v>206</v>
      </c>
      <c r="X200" s="13">
        <v>7.1</v>
      </c>
    </row>
    <row r="201" spans="1:24" s="6" customFormat="1" ht="19.5" customHeight="1" thickBot="1">
      <c r="A201" s="227"/>
      <c r="B201" s="26" t="s">
        <v>24</v>
      </c>
      <c r="C201" s="39"/>
      <c r="D201" s="65">
        <v>201.67</v>
      </c>
      <c r="E201" s="65">
        <v>-83.01</v>
      </c>
      <c r="F201" s="27">
        <f>SUM(H201:X201)</f>
        <v>291.2</v>
      </c>
      <c r="G201" s="146"/>
      <c r="H201" s="146">
        <v>85</v>
      </c>
      <c r="I201" s="146"/>
      <c r="J201" s="146">
        <v>1.9</v>
      </c>
      <c r="K201" s="146"/>
      <c r="L201" s="146">
        <v>88.4</v>
      </c>
      <c r="M201" s="146"/>
      <c r="N201" s="146">
        <v>18</v>
      </c>
      <c r="O201" s="146"/>
      <c r="P201" s="146"/>
      <c r="Q201" s="146"/>
      <c r="R201" s="146">
        <v>12.6</v>
      </c>
      <c r="S201" s="147"/>
      <c r="T201" s="167">
        <f>SUM(T199:T200)</f>
        <v>34.8</v>
      </c>
      <c r="U201" s="167"/>
      <c r="V201" s="167">
        <f>SUM(V199:V200)</f>
        <v>2.2</v>
      </c>
      <c r="W201" s="146"/>
      <c r="X201" s="146">
        <f>SUM(X199:X200)</f>
        <v>48.300000000000004</v>
      </c>
    </row>
    <row r="202" spans="1:24" s="6" customFormat="1" ht="53.25" customHeight="1" thickTop="1">
      <c r="A202" s="226">
        <v>78</v>
      </c>
      <c r="B202" s="213" t="s">
        <v>4</v>
      </c>
      <c r="C202" s="216">
        <v>7</v>
      </c>
      <c r="D202" s="265"/>
      <c r="E202" s="265"/>
      <c r="F202" s="267"/>
      <c r="G202" s="36" t="s">
        <v>67</v>
      </c>
      <c r="H202" s="51">
        <v>1.1</v>
      </c>
      <c r="I202" s="51"/>
      <c r="J202" s="51"/>
      <c r="K202" s="36" t="s">
        <v>58</v>
      </c>
      <c r="L202" s="51">
        <v>68</v>
      </c>
      <c r="M202" s="51"/>
      <c r="N202" s="51"/>
      <c r="O202" s="51"/>
      <c r="P202" s="51"/>
      <c r="Q202" s="62" t="s">
        <v>70</v>
      </c>
      <c r="R202" s="45">
        <v>16.7</v>
      </c>
      <c r="S202" s="62" t="s">
        <v>260</v>
      </c>
      <c r="T202" s="49">
        <v>20.8</v>
      </c>
      <c r="U202" s="49"/>
      <c r="V202" s="49"/>
      <c r="W202" s="62" t="s">
        <v>262</v>
      </c>
      <c r="X202" s="51">
        <v>31.7</v>
      </c>
    </row>
    <row r="203" spans="1:24" s="6" customFormat="1" ht="24.75" customHeight="1">
      <c r="A203" s="228"/>
      <c r="B203" s="214"/>
      <c r="C203" s="217"/>
      <c r="D203" s="270"/>
      <c r="E203" s="270"/>
      <c r="F203" s="268"/>
      <c r="G203" s="16"/>
      <c r="H203" s="13"/>
      <c r="I203" s="13"/>
      <c r="J203" s="13"/>
      <c r="K203" s="16"/>
      <c r="L203" s="13"/>
      <c r="M203" s="13"/>
      <c r="N203" s="13"/>
      <c r="O203" s="13"/>
      <c r="P203" s="13"/>
      <c r="Q203" s="12"/>
      <c r="R203" s="13"/>
      <c r="S203" s="59" t="s">
        <v>261</v>
      </c>
      <c r="T203" s="24">
        <v>4.7</v>
      </c>
      <c r="U203" s="24"/>
      <c r="V203" s="24"/>
      <c r="W203" s="59" t="s">
        <v>69</v>
      </c>
      <c r="X203" s="13">
        <v>4.3</v>
      </c>
    </row>
    <row r="204" spans="1:24" s="6" customFormat="1" ht="24" customHeight="1">
      <c r="A204" s="228"/>
      <c r="B204" s="215"/>
      <c r="C204" s="218"/>
      <c r="D204" s="266"/>
      <c r="E204" s="266"/>
      <c r="F204" s="269"/>
      <c r="G204" s="55"/>
      <c r="H204" s="58"/>
      <c r="I204" s="58"/>
      <c r="J204" s="58"/>
      <c r="K204" s="55"/>
      <c r="L204" s="58"/>
      <c r="M204" s="58"/>
      <c r="N204" s="58"/>
      <c r="O204" s="58"/>
      <c r="P204" s="58"/>
      <c r="Q204" s="54"/>
      <c r="R204" s="58"/>
      <c r="S204" s="70" t="s">
        <v>68</v>
      </c>
      <c r="T204" s="56">
        <v>4.5</v>
      </c>
      <c r="U204" s="56"/>
      <c r="V204" s="56"/>
      <c r="W204" s="58"/>
      <c r="X204" s="58"/>
    </row>
    <row r="205" spans="1:24" s="6" customFormat="1" ht="18" customHeight="1" thickBot="1">
      <c r="A205" s="227"/>
      <c r="B205" s="64" t="s">
        <v>24</v>
      </c>
      <c r="C205" s="42"/>
      <c r="D205" s="65">
        <v>141.57</v>
      </c>
      <c r="E205" s="65">
        <v>9.08</v>
      </c>
      <c r="F205" s="27">
        <f>SUM(H205:X205)</f>
        <v>151.8</v>
      </c>
      <c r="G205" s="52"/>
      <c r="H205" s="52">
        <v>1.1</v>
      </c>
      <c r="I205" s="52"/>
      <c r="J205" s="52"/>
      <c r="K205" s="52"/>
      <c r="L205" s="52">
        <v>68</v>
      </c>
      <c r="M205" s="52"/>
      <c r="N205" s="52"/>
      <c r="O205" s="52"/>
      <c r="P205" s="52"/>
      <c r="Q205" s="63"/>
      <c r="R205" s="63">
        <v>16.7</v>
      </c>
      <c r="S205" s="59"/>
      <c r="T205" s="50">
        <f>SUM(T202:T204)</f>
        <v>30</v>
      </c>
      <c r="U205" s="50"/>
      <c r="V205" s="50"/>
      <c r="W205" s="52"/>
      <c r="X205" s="52">
        <f>SUM(X202:X204)</f>
        <v>36</v>
      </c>
    </row>
    <row r="206" spans="1:24" s="6" customFormat="1" ht="54" customHeight="1" thickTop="1">
      <c r="A206" s="226">
        <v>79</v>
      </c>
      <c r="B206" s="213" t="s">
        <v>4</v>
      </c>
      <c r="C206" s="216" t="s">
        <v>5</v>
      </c>
      <c r="D206" s="265"/>
      <c r="E206" s="265"/>
      <c r="F206" s="267"/>
      <c r="G206" s="82"/>
      <c r="H206" s="51"/>
      <c r="I206" s="51"/>
      <c r="J206" s="51"/>
      <c r="K206" s="36" t="s">
        <v>71</v>
      </c>
      <c r="L206" s="51">
        <v>34</v>
      </c>
      <c r="M206" s="51"/>
      <c r="N206" s="51"/>
      <c r="O206" s="35"/>
      <c r="P206" s="51"/>
      <c r="Q206" s="62" t="s">
        <v>52</v>
      </c>
      <c r="R206" s="51">
        <v>12.5</v>
      </c>
      <c r="S206" s="62" t="s">
        <v>263</v>
      </c>
      <c r="T206" s="82">
        <v>10.5</v>
      </c>
      <c r="U206" s="100" t="s">
        <v>54</v>
      </c>
      <c r="V206" s="49">
        <v>1.1</v>
      </c>
      <c r="W206" s="62" t="s">
        <v>74</v>
      </c>
      <c r="X206" s="51">
        <v>43.3</v>
      </c>
    </row>
    <row r="207" spans="1:24" s="6" customFormat="1" ht="37.5" customHeight="1">
      <c r="A207" s="228"/>
      <c r="B207" s="215"/>
      <c r="C207" s="218"/>
      <c r="D207" s="266"/>
      <c r="E207" s="266"/>
      <c r="F207" s="268"/>
      <c r="G207" s="148"/>
      <c r="H207" s="13"/>
      <c r="I207" s="13"/>
      <c r="J207" s="13"/>
      <c r="K207" s="16"/>
      <c r="L207" s="13"/>
      <c r="M207" s="13"/>
      <c r="N207" s="13"/>
      <c r="O207" s="12"/>
      <c r="P207" s="13"/>
      <c r="Q207" s="12"/>
      <c r="R207" s="13"/>
      <c r="S207" s="59" t="s">
        <v>222</v>
      </c>
      <c r="T207" s="24">
        <v>7.1</v>
      </c>
      <c r="U207" s="145" t="s">
        <v>55</v>
      </c>
      <c r="V207" s="24">
        <v>1.1</v>
      </c>
      <c r="W207" s="59" t="s">
        <v>264</v>
      </c>
      <c r="X207" s="13">
        <v>5.7</v>
      </c>
    </row>
    <row r="208" spans="1:24" s="6" customFormat="1" ht="17.25" customHeight="1" thickBot="1">
      <c r="A208" s="227"/>
      <c r="B208" s="26" t="s">
        <v>290</v>
      </c>
      <c r="C208" s="39"/>
      <c r="D208" s="65">
        <v>181.06</v>
      </c>
      <c r="E208" s="65">
        <v>-24.41</v>
      </c>
      <c r="F208" s="27">
        <f>SUM(H208:X208)</f>
        <v>115.3</v>
      </c>
      <c r="G208" s="52"/>
      <c r="H208" s="52"/>
      <c r="I208" s="52"/>
      <c r="J208" s="52"/>
      <c r="K208" s="52"/>
      <c r="L208" s="52">
        <v>34</v>
      </c>
      <c r="M208" s="52"/>
      <c r="N208" s="52"/>
      <c r="O208" s="52"/>
      <c r="P208" s="52"/>
      <c r="Q208" s="52"/>
      <c r="R208" s="52">
        <v>12.5</v>
      </c>
      <c r="S208" s="73"/>
      <c r="T208" s="50">
        <f>SUM(T206:T207)</f>
        <v>17.6</v>
      </c>
      <c r="U208" s="50"/>
      <c r="V208" s="50">
        <f>SUM(V206:V207)</f>
        <v>2.2</v>
      </c>
      <c r="W208" s="52"/>
      <c r="X208" s="52">
        <f>SUM(X206:X207)</f>
        <v>49</v>
      </c>
    </row>
    <row r="209" spans="1:24" s="6" customFormat="1" ht="51.75" customHeight="1" thickTop="1">
      <c r="A209" s="226">
        <v>80</v>
      </c>
      <c r="B209" s="213" t="s">
        <v>4</v>
      </c>
      <c r="C209" s="216">
        <v>8</v>
      </c>
      <c r="D209" s="265"/>
      <c r="E209" s="265"/>
      <c r="F209" s="267"/>
      <c r="G209" s="51"/>
      <c r="H209" s="51"/>
      <c r="I209" s="51"/>
      <c r="J209" s="51"/>
      <c r="K209" s="100"/>
      <c r="L209" s="51"/>
      <c r="M209" s="51"/>
      <c r="N209" s="51"/>
      <c r="O209" s="51"/>
      <c r="P209" s="51"/>
      <c r="Q209" s="62" t="s">
        <v>60</v>
      </c>
      <c r="R209" s="51">
        <v>8.4</v>
      </c>
      <c r="S209" s="62" t="s">
        <v>265</v>
      </c>
      <c r="T209" s="35">
        <v>21.9</v>
      </c>
      <c r="U209" s="100" t="s">
        <v>54</v>
      </c>
      <c r="V209" s="35">
        <v>1.1</v>
      </c>
      <c r="W209" s="62" t="s">
        <v>268</v>
      </c>
      <c r="X209" s="51">
        <v>25.3</v>
      </c>
    </row>
    <row r="210" spans="1:24" s="6" customFormat="1" ht="26.25" customHeight="1">
      <c r="A210" s="228"/>
      <c r="B210" s="214"/>
      <c r="C210" s="217"/>
      <c r="D210" s="270"/>
      <c r="E210" s="270"/>
      <c r="F210" s="268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59" t="s">
        <v>266</v>
      </c>
      <c r="T210" s="12">
        <v>6.3</v>
      </c>
      <c r="U210" s="145" t="s">
        <v>55</v>
      </c>
      <c r="V210" s="12">
        <v>1.1</v>
      </c>
      <c r="W210" s="59" t="s">
        <v>75</v>
      </c>
      <c r="X210" s="13">
        <v>4.8</v>
      </c>
    </row>
    <row r="211" spans="1:24" s="6" customFormat="1" ht="39.75" customHeight="1">
      <c r="A211" s="228"/>
      <c r="B211" s="215"/>
      <c r="C211" s="218"/>
      <c r="D211" s="266"/>
      <c r="E211" s="266"/>
      <c r="F211" s="269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70" t="s">
        <v>267</v>
      </c>
      <c r="T211" s="54">
        <v>11.1</v>
      </c>
      <c r="U211" s="54"/>
      <c r="V211" s="54"/>
      <c r="W211" s="58"/>
      <c r="X211" s="58"/>
    </row>
    <row r="212" spans="1:24" s="6" customFormat="1" ht="18" customHeight="1" thickBot="1">
      <c r="A212" s="227"/>
      <c r="B212" s="26" t="s">
        <v>24</v>
      </c>
      <c r="C212" s="39"/>
      <c r="D212" s="65">
        <v>241.12</v>
      </c>
      <c r="E212" s="65">
        <v>82.92</v>
      </c>
      <c r="F212" s="27">
        <f>SUM(H212:X212)</f>
        <v>99</v>
      </c>
      <c r="G212" s="52"/>
      <c r="H212" s="52"/>
      <c r="I212" s="52"/>
      <c r="J212" s="52"/>
      <c r="K212" s="52"/>
      <c r="L212" s="52">
        <v>19</v>
      </c>
      <c r="M212" s="52"/>
      <c r="N212" s="52"/>
      <c r="O212" s="52"/>
      <c r="P212" s="52"/>
      <c r="Q212" s="52"/>
      <c r="R212" s="52">
        <v>8.4</v>
      </c>
      <c r="S212" s="68"/>
      <c r="T212" s="50">
        <f>SUM(T209:T211)</f>
        <v>39.3</v>
      </c>
      <c r="U212" s="50"/>
      <c r="V212" s="50">
        <f>SUM(V209:V211)</f>
        <v>2.2</v>
      </c>
      <c r="W212" s="52"/>
      <c r="X212" s="52">
        <f>SUM(X209:X211)</f>
        <v>30.1</v>
      </c>
    </row>
    <row r="213" spans="1:24" s="6" customFormat="1" ht="49.5" customHeight="1" thickTop="1">
      <c r="A213" s="226">
        <v>81</v>
      </c>
      <c r="B213" s="213" t="s">
        <v>4</v>
      </c>
      <c r="C213" s="216">
        <v>9</v>
      </c>
      <c r="D213" s="265"/>
      <c r="E213" s="265"/>
      <c r="F213" s="267"/>
      <c r="G213" s="82"/>
      <c r="H213" s="51"/>
      <c r="I213" s="51"/>
      <c r="J213" s="51"/>
      <c r="K213" s="36" t="s">
        <v>76</v>
      </c>
      <c r="L213" s="51">
        <v>85</v>
      </c>
      <c r="M213" s="51"/>
      <c r="N213" s="51"/>
      <c r="O213" s="53"/>
      <c r="P213" s="51"/>
      <c r="Q213" s="62" t="s">
        <v>60</v>
      </c>
      <c r="R213" s="51">
        <v>8.4</v>
      </c>
      <c r="S213" s="62" t="s">
        <v>77</v>
      </c>
      <c r="T213" s="49">
        <v>23</v>
      </c>
      <c r="U213" s="100" t="s">
        <v>54</v>
      </c>
      <c r="V213" s="49">
        <v>1.1</v>
      </c>
      <c r="W213" s="62" t="s">
        <v>270</v>
      </c>
      <c r="X213" s="51">
        <v>38.9</v>
      </c>
    </row>
    <row r="214" spans="1:24" s="6" customFormat="1" ht="27" customHeight="1">
      <c r="A214" s="228"/>
      <c r="B214" s="215"/>
      <c r="C214" s="218"/>
      <c r="D214" s="266"/>
      <c r="E214" s="266"/>
      <c r="F214" s="268"/>
      <c r="G214" s="148"/>
      <c r="H214" s="13"/>
      <c r="I214" s="13"/>
      <c r="J214" s="13"/>
      <c r="K214" s="16"/>
      <c r="L214" s="13"/>
      <c r="M214" s="13"/>
      <c r="N214" s="13"/>
      <c r="O214" s="149"/>
      <c r="P214" s="13"/>
      <c r="Q214" s="12"/>
      <c r="R214" s="13"/>
      <c r="S214" s="59" t="s">
        <v>269</v>
      </c>
      <c r="T214" s="24">
        <v>3.8</v>
      </c>
      <c r="U214" s="145" t="s">
        <v>55</v>
      </c>
      <c r="V214" s="24">
        <v>1.1</v>
      </c>
      <c r="W214" s="59" t="s">
        <v>72</v>
      </c>
      <c r="X214" s="13">
        <v>6.2</v>
      </c>
    </row>
    <row r="215" spans="1:24" s="6" customFormat="1" ht="18.75" customHeight="1" thickBot="1">
      <c r="A215" s="227"/>
      <c r="B215" s="26" t="s">
        <v>24</v>
      </c>
      <c r="C215" s="39"/>
      <c r="D215" s="65">
        <v>235.15</v>
      </c>
      <c r="E215" s="65">
        <v>36.62</v>
      </c>
      <c r="F215" s="27">
        <f>SUM(H215:X215)</f>
        <v>167.5</v>
      </c>
      <c r="G215" s="52"/>
      <c r="H215" s="52"/>
      <c r="I215" s="52"/>
      <c r="J215" s="52"/>
      <c r="K215" s="52"/>
      <c r="L215" s="52">
        <v>85</v>
      </c>
      <c r="M215" s="52"/>
      <c r="N215" s="52"/>
      <c r="O215" s="52"/>
      <c r="P215" s="52"/>
      <c r="Q215" s="52"/>
      <c r="R215" s="52">
        <v>8.4</v>
      </c>
      <c r="S215" s="59"/>
      <c r="T215" s="50">
        <f>SUM(T213:T214)</f>
        <v>26.8</v>
      </c>
      <c r="U215" s="50"/>
      <c r="V215" s="50">
        <f>SUM(V213:V214)</f>
        <v>2.2</v>
      </c>
      <c r="W215" s="52"/>
      <c r="X215" s="52">
        <f>SUM(X213:X214)</f>
        <v>45.1</v>
      </c>
    </row>
    <row r="216" spans="1:24" s="6" customFormat="1" ht="38.25" customHeight="1" thickTop="1">
      <c r="A216" s="226">
        <v>82</v>
      </c>
      <c r="B216" s="213" t="s">
        <v>4</v>
      </c>
      <c r="C216" s="216">
        <v>10</v>
      </c>
      <c r="D216" s="265"/>
      <c r="E216" s="265"/>
      <c r="F216" s="267"/>
      <c r="G216" s="100" t="s">
        <v>226</v>
      </c>
      <c r="H216" s="51">
        <v>2.8</v>
      </c>
      <c r="I216" s="51"/>
      <c r="J216" s="51"/>
      <c r="K216" s="36" t="s">
        <v>78</v>
      </c>
      <c r="L216" s="51">
        <v>27.2</v>
      </c>
      <c r="M216" s="51"/>
      <c r="N216" s="51"/>
      <c r="O216" s="51"/>
      <c r="P216" s="51"/>
      <c r="Q216" s="62" t="s">
        <v>63</v>
      </c>
      <c r="R216" s="51">
        <v>10</v>
      </c>
      <c r="S216" s="62" t="s">
        <v>271</v>
      </c>
      <c r="T216" s="82">
        <v>10.5</v>
      </c>
      <c r="U216" s="100" t="s">
        <v>79</v>
      </c>
      <c r="V216" s="49">
        <v>21.4</v>
      </c>
      <c r="W216" s="62" t="s">
        <v>272</v>
      </c>
      <c r="X216" s="51">
        <v>18.8</v>
      </c>
    </row>
    <row r="217" spans="1:24" s="6" customFormat="1" ht="25.5" customHeight="1">
      <c r="A217" s="228"/>
      <c r="B217" s="215"/>
      <c r="C217" s="218"/>
      <c r="D217" s="266"/>
      <c r="E217" s="266"/>
      <c r="F217" s="268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59" t="s">
        <v>51</v>
      </c>
      <c r="T217" s="24">
        <v>5.7</v>
      </c>
      <c r="U217" s="24"/>
      <c r="V217" s="24"/>
      <c r="W217" s="59" t="s">
        <v>107</v>
      </c>
      <c r="X217" s="13">
        <v>4.2</v>
      </c>
    </row>
    <row r="218" spans="1:24" s="6" customFormat="1" ht="18" customHeight="1" thickBot="1">
      <c r="A218" s="227"/>
      <c r="B218" s="26" t="s">
        <v>24</v>
      </c>
      <c r="C218" s="39"/>
      <c r="D218" s="65">
        <v>178.72</v>
      </c>
      <c r="E218" s="65">
        <v>-73.82</v>
      </c>
      <c r="F218" s="27">
        <f>SUM(H218:X218)</f>
        <v>100.6</v>
      </c>
      <c r="G218" s="52"/>
      <c r="H218" s="52">
        <v>2.8</v>
      </c>
      <c r="I218" s="52"/>
      <c r="J218" s="52"/>
      <c r="K218" s="52"/>
      <c r="L218" s="52">
        <v>27.2</v>
      </c>
      <c r="M218" s="52"/>
      <c r="N218" s="52"/>
      <c r="O218" s="52"/>
      <c r="P218" s="52"/>
      <c r="Q218" s="52"/>
      <c r="R218" s="52">
        <v>10</v>
      </c>
      <c r="S218" s="73"/>
      <c r="T218" s="50">
        <f>SUM(T216:T217)</f>
        <v>16.2</v>
      </c>
      <c r="U218" s="50"/>
      <c r="V218" s="50">
        <f>SUM(V216:V217)</f>
        <v>21.4</v>
      </c>
      <c r="W218" s="52"/>
      <c r="X218" s="52">
        <f>SUM(X216:X217)</f>
        <v>23</v>
      </c>
    </row>
    <row r="219" spans="1:24" s="6" customFormat="1" ht="41.25" customHeight="1" thickTop="1">
      <c r="A219" s="226">
        <v>83</v>
      </c>
      <c r="B219" s="213" t="s">
        <v>4</v>
      </c>
      <c r="C219" s="216">
        <v>11</v>
      </c>
      <c r="D219" s="265"/>
      <c r="E219" s="265"/>
      <c r="F219" s="267"/>
      <c r="G219" s="35"/>
      <c r="H219" s="51"/>
      <c r="I219" s="51"/>
      <c r="J219" s="51"/>
      <c r="K219" s="36" t="s">
        <v>76</v>
      </c>
      <c r="L219" s="51">
        <v>85</v>
      </c>
      <c r="M219" s="51"/>
      <c r="N219" s="51"/>
      <c r="O219" s="36"/>
      <c r="P219" s="51"/>
      <c r="Q219" s="62" t="s">
        <v>83</v>
      </c>
      <c r="R219" s="51">
        <v>5</v>
      </c>
      <c r="S219" s="62" t="s">
        <v>80</v>
      </c>
      <c r="T219" s="49">
        <v>12.3</v>
      </c>
      <c r="U219" s="100" t="s">
        <v>93</v>
      </c>
      <c r="V219" s="49">
        <v>10.7</v>
      </c>
      <c r="W219" s="62" t="s">
        <v>274</v>
      </c>
      <c r="X219" s="51">
        <v>18.8</v>
      </c>
    </row>
    <row r="220" spans="1:24" s="6" customFormat="1" ht="30" customHeight="1">
      <c r="A220" s="228"/>
      <c r="B220" s="214"/>
      <c r="C220" s="217"/>
      <c r="D220" s="270"/>
      <c r="E220" s="270"/>
      <c r="F220" s="268"/>
      <c r="G220" s="25"/>
      <c r="H220" s="45"/>
      <c r="I220" s="45"/>
      <c r="J220" s="45"/>
      <c r="K220" s="89"/>
      <c r="L220" s="45"/>
      <c r="M220" s="45"/>
      <c r="N220" s="45"/>
      <c r="O220" s="25"/>
      <c r="P220" s="45"/>
      <c r="Q220" s="45"/>
      <c r="R220" s="45"/>
      <c r="S220" s="59" t="s">
        <v>222</v>
      </c>
      <c r="T220" s="44">
        <v>7.1</v>
      </c>
      <c r="U220" s="44"/>
      <c r="V220" s="44"/>
      <c r="W220" s="59" t="s">
        <v>82</v>
      </c>
      <c r="X220" s="45">
        <v>4</v>
      </c>
    </row>
    <row r="221" spans="1:24" s="6" customFormat="1" ht="13.5" customHeight="1">
      <c r="A221" s="228"/>
      <c r="B221" s="215"/>
      <c r="C221" s="218"/>
      <c r="D221" s="266"/>
      <c r="E221" s="266"/>
      <c r="F221" s="269"/>
      <c r="G221" s="13"/>
      <c r="H221" s="13"/>
      <c r="I221" s="13"/>
      <c r="J221" s="13"/>
      <c r="K221" s="89"/>
      <c r="L221" s="45"/>
      <c r="M221" s="13"/>
      <c r="N221" s="13"/>
      <c r="O221" s="13"/>
      <c r="P221" s="13"/>
      <c r="Q221" s="13"/>
      <c r="R221" s="13"/>
      <c r="S221" s="70" t="s">
        <v>73</v>
      </c>
      <c r="T221" s="24">
        <v>13.5</v>
      </c>
      <c r="U221" s="24"/>
      <c r="V221" s="24"/>
      <c r="W221" s="77"/>
      <c r="X221" s="13"/>
    </row>
    <row r="222" spans="1:24" s="6" customFormat="1" ht="23.25" customHeight="1">
      <c r="A222" s="228"/>
      <c r="B222" s="180"/>
      <c r="C222" s="181"/>
      <c r="D222" s="182"/>
      <c r="E222" s="183"/>
      <c r="F222" s="58"/>
      <c r="G222" s="63"/>
      <c r="H222" s="63"/>
      <c r="I222" s="63"/>
      <c r="J222" s="63"/>
      <c r="K222" s="55"/>
      <c r="L222" s="58"/>
      <c r="M222" s="63"/>
      <c r="N222" s="63"/>
      <c r="O222" s="63"/>
      <c r="P222" s="63"/>
      <c r="Q222" s="63"/>
      <c r="R222" s="63"/>
      <c r="S222" s="70" t="s">
        <v>273</v>
      </c>
      <c r="T222" s="175">
        <v>11.2</v>
      </c>
      <c r="U222" s="175"/>
      <c r="V222" s="175"/>
      <c r="W222" s="176"/>
      <c r="X222" s="63"/>
    </row>
    <row r="223" spans="1:24" s="6" customFormat="1" ht="12.75" customHeight="1" thickBot="1">
      <c r="A223" s="227"/>
      <c r="B223" s="26" t="s">
        <v>24</v>
      </c>
      <c r="C223" s="39"/>
      <c r="D223" s="65">
        <v>178.91</v>
      </c>
      <c r="E223" s="65">
        <v>-20.35</v>
      </c>
      <c r="F223" s="27">
        <f>SUM(H223:X223)</f>
        <v>240.4</v>
      </c>
      <c r="G223" s="52"/>
      <c r="H223" s="52"/>
      <c r="I223" s="52"/>
      <c r="J223" s="52"/>
      <c r="K223" s="52"/>
      <c r="L223" s="52">
        <v>85</v>
      </c>
      <c r="M223" s="52"/>
      <c r="N223" s="52"/>
      <c r="O223" s="52"/>
      <c r="P223" s="52">
        <v>72.8</v>
      </c>
      <c r="Q223" s="52"/>
      <c r="R223" s="52">
        <v>5</v>
      </c>
      <c r="S223" s="68"/>
      <c r="T223" s="50">
        <f>SUM(T219:T222)</f>
        <v>44.099999999999994</v>
      </c>
      <c r="U223" s="50"/>
      <c r="V223" s="50">
        <f>SUM(V219:V221)</f>
        <v>10.7</v>
      </c>
      <c r="W223" s="52"/>
      <c r="X223" s="52">
        <f>SUM(X219:X221)</f>
        <v>22.8</v>
      </c>
    </row>
    <row r="224" spans="1:24" s="6" customFormat="1" ht="39.75" customHeight="1" thickTop="1">
      <c r="A224" s="226">
        <v>84</v>
      </c>
      <c r="B224" s="219" t="s">
        <v>4</v>
      </c>
      <c r="C224" s="219">
        <v>27</v>
      </c>
      <c r="D224" s="265"/>
      <c r="E224" s="265"/>
      <c r="F224" s="267"/>
      <c r="G224" s="82"/>
      <c r="H224" s="82"/>
      <c r="I224" s="82" t="s">
        <v>84</v>
      </c>
      <c r="J224" s="83">
        <v>142.2</v>
      </c>
      <c r="K224" s="101"/>
      <c r="L224" s="51"/>
      <c r="M224" s="51"/>
      <c r="N224" s="51"/>
      <c r="O224" s="51"/>
      <c r="P224" s="51"/>
      <c r="Q224" s="62" t="s">
        <v>63</v>
      </c>
      <c r="R224" s="51">
        <v>10</v>
      </c>
      <c r="S224" s="62" t="s">
        <v>80</v>
      </c>
      <c r="T224" s="49">
        <v>12.3</v>
      </c>
      <c r="U224" s="100"/>
      <c r="V224" s="49"/>
      <c r="W224" s="62" t="s">
        <v>275</v>
      </c>
      <c r="X224" s="51">
        <v>19.4</v>
      </c>
    </row>
    <row r="225" spans="1:24" s="6" customFormat="1" ht="26.25" customHeight="1">
      <c r="A225" s="228"/>
      <c r="B225" s="225"/>
      <c r="C225" s="225"/>
      <c r="D225" s="270"/>
      <c r="E225" s="270"/>
      <c r="F225" s="268"/>
      <c r="G225" s="148"/>
      <c r="H225" s="148"/>
      <c r="I225" s="152"/>
      <c r="J225" s="152"/>
      <c r="K225" s="153"/>
      <c r="L225" s="13"/>
      <c r="M225" s="13"/>
      <c r="N225" s="13"/>
      <c r="O225" s="13"/>
      <c r="P225" s="13"/>
      <c r="Q225" s="13"/>
      <c r="R225" s="13"/>
      <c r="S225" s="59" t="s">
        <v>81</v>
      </c>
      <c r="T225" s="24">
        <v>3.5</v>
      </c>
      <c r="U225" s="24"/>
      <c r="V225" s="24"/>
      <c r="W225" s="59"/>
      <c r="X225" s="13"/>
    </row>
    <row r="226" spans="1:24" s="6" customFormat="1" ht="18.75" customHeight="1">
      <c r="A226" s="228"/>
      <c r="B226" s="220"/>
      <c r="C226" s="220"/>
      <c r="D226" s="266"/>
      <c r="E226" s="266"/>
      <c r="F226" s="269"/>
      <c r="G226" s="95"/>
      <c r="H226" s="95"/>
      <c r="I226" s="150"/>
      <c r="J226" s="150"/>
      <c r="K226" s="151"/>
      <c r="L226" s="58"/>
      <c r="M226" s="58"/>
      <c r="N226" s="58"/>
      <c r="O226" s="58"/>
      <c r="P226" s="58"/>
      <c r="Q226" s="58"/>
      <c r="R226" s="58"/>
      <c r="S226" s="70" t="s">
        <v>73</v>
      </c>
      <c r="T226" s="56">
        <v>13.5</v>
      </c>
      <c r="U226" s="56"/>
      <c r="V226" s="56"/>
      <c r="W226" s="58"/>
      <c r="X226" s="58"/>
    </row>
    <row r="227" spans="1:24" s="6" customFormat="1" ht="21.75" customHeight="1" thickBot="1">
      <c r="A227" s="227"/>
      <c r="B227" s="26" t="s">
        <v>24</v>
      </c>
      <c r="C227" s="39"/>
      <c r="D227" s="65">
        <v>280.63</v>
      </c>
      <c r="E227" s="65">
        <v>61</v>
      </c>
      <c r="F227" s="27">
        <f>SUM(H227:X227)</f>
        <v>200.9</v>
      </c>
      <c r="G227" s="52"/>
      <c r="H227" s="52"/>
      <c r="I227" s="52"/>
      <c r="J227" s="52">
        <v>142.2</v>
      </c>
      <c r="K227" s="52"/>
      <c r="L227" s="52"/>
      <c r="M227" s="52"/>
      <c r="N227" s="52"/>
      <c r="O227" s="52"/>
      <c r="P227" s="52"/>
      <c r="Q227" s="52"/>
      <c r="R227" s="52">
        <v>10</v>
      </c>
      <c r="S227" s="68"/>
      <c r="T227" s="50">
        <f>SUM(T224:T226)</f>
        <v>29.3</v>
      </c>
      <c r="U227" s="50"/>
      <c r="V227" s="50"/>
      <c r="W227" s="52"/>
      <c r="X227" s="52">
        <f>SUM(X224:X226)</f>
        <v>19.4</v>
      </c>
    </row>
    <row r="228" spans="1:24" s="6" customFormat="1" ht="39" customHeight="1" thickTop="1">
      <c r="A228" s="226">
        <v>85</v>
      </c>
      <c r="B228" s="213" t="s">
        <v>4</v>
      </c>
      <c r="C228" s="216">
        <v>28</v>
      </c>
      <c r="D228" s="265"/>
      <c r="E228" s="265"/>
      <c r="F228" s="267"/>
      <c r="G228" s="36"/>
      <c r="H228" s="51"/>
      <c r="I228" s="82" t="s">
        <v>86</v>
      </c>
      <c r="J228" s="51">
        <v>132.7</v>
      </c>
      <c r="K228" s="51"/>
      <c r="L228" s="51"/>
      <c r="M228" s="51"/>
      <c r="N228" s="51"/>
      <c r="O228" s="51"/>
      <c r="P228" s="51"/>
      <c r="Q228" s="62" t="s">
        <v>63</v>
      </c>
      <c r="R228" s="45">
        <v>10</v>
      </c>
      <c r="S228" s="62" t="s">
        <v>87</v>
      </c>
      <c r="T228" s="49">
        <v>22.6</v>
      </c>
      <c r="U228" s="100" t="s">
        <v>93</v>
      </c>
      <c r="V228" s="44">
        <v>10.7</v>
      </c>
      <c r="W228" s="62" t="s">
        <v>276</v>
      </c>
      <c r="X228" s="35">
        <v>21.8</v>
      </c>
    </row>
    <row r="229" spans="1:24" s="6" customFormat="1" ht="28.5" customHeight="1">
      <c r="A229" s="228"/>
      <c r="B229" s="215"/>
      <c r="C229" s="218"/>
      <c r="D229" s="266"/>
      <c r="E229" s="266"/>
      <c r="F229" s="268"/>
      <c r="G229" s="16"/>
      <c r="H229" s="13"/>
      <c r="I229" s="148"/>
      <c r="J229" s="13"/>
      <c r="K229" s="13"/>
      <c r="L229" s="13"/>
      <c r="M229" s="13"/>
      <c r="N229" s="13"/>
      <c r="O229" s="13"/>
      <c r="P229" s="13"/>
      <c r="Q229" s="13"/>
      <c r="R229" s="13"/>
      <c r="S229" s="59" t="s">
        <v>222</v>
      </c>
      <c r="T229" s="24">
        <v>7.1</v>
      </c>
      <c r="U229" s="24"/>
      <c r="V229" s="24"/>
      <c r="W229" s="59" t="s">
        <v>303</v>
      </c>
      <c r="X229" s="12">
        <v>6.3</v>
      </c>
    </row>
    <row r="230" spans="1:24" s="6" customFormat="1" ht="19.5" customHeight="1" thickBot="1">
      <c r="A230" s="227"/>
      <c r="B230" s="26" t="s">
        <v>24</v>
      </c>
      <c r="C230" s="39"/>
      <c r="D230" s="65">
        <v>368.6</v>
      </c>
      <c r="E230" s="65">
        <v>116.09</v>
      </c>
      <c r="F230" s="27">
        <f>SUM(H230:X230)</f>
        <v>211.19999999999996</v>
      </c>
      <c r="G230" s="52"/>
      <c r="H230" s="52"/>
      <c r="I230" s="52"/>
      <c r="J230" s="52">
        <v>132.7</v>
      </c>
      <c r="K230" s="52"/>
      <c r="L230" s="52"/>
      <c r="M230" s="52"/>
      <c r="N230" s="52"/>
      <c r="O230" s="52"/>
      <c r="P230" s="52"/>
      <c r="Q230" s="52"/>
      <c r="R230" s="52">
        <v>10</v>
      </c>
      <c r="S230" s="68"/>
      <c r="T230" s="50">
        <f>SUM(T228:T229)</f>
        <v>29.700000000000003</v>
      </c>
      <c r="U230" s="50"/>
      <c r="V230" s="50">
        <f>SUM(V228:V229)</f>
        <v>10.7</v>
      </c>
      <c r="W230" s="52"/>
      <c r="X230" s="52">
        <f>SUM(X228:X229)</f>
        <v>28.1</v>
      </c>
    </row>
    <row r="231" spans="1:24" s="6" customFormat="1" ht="39" thickTop="1">
      <c r="A231" s="226">
        <v>86</v>
      </c>
      <c r="B231" s="213" t="s">
        <v>4</v>
      </c>
      <c r="C231" s="219">
        <v>29</v>
      </c>
      <c r="D231" s="265"/>
      <c r="E231" s="265"/>
      <c r="F231" s="267"/>
      <c r="G231" s="82"/>
      <c r="H231" s="51"/>
      <c r="I231" s="82" t="s">
        <v>84</v>
      </c>
      <c r="J231" s="83">
        <v>142.2</v>
      </c>
      <c r="K231" s="51"/>
      <c r="L231" s="51"/>
      <c r="M231" s="51"/>
      <c r="N231" s="51"/>
      <c r="O231" s="51"/>
      <c r="P231" s="51"/>
      <c r="Q231" s="45"/>
      <c r="R231" s="45"/>
      <c r="S231" s="62" t="s">
        <v>277</v>
      </c>
      <c r="T231" s="49">
        <v>14.8</v>
      </c>
      <c r="U231" s="100"/>
      <c r="V231" s="49"/>
      <c r="W231" s="62" t="s">
        <v>278</v>
      </c>
      <c r="X231" s="51">
        <v>26.1</v>
      </c>
    </row>
    <row r="232" spans="1:24" s="6" customFormat="1" ht="24.75" customHeight="1">
      <c r="A232" s="228"/>
      <c r="B232" s="215"/>
      <c r="C232" s="220"/>
      <c r="D232" s="266"/>
      <c r="E232" s="266"/>
      <c r="F232" s="268"/>
      <c r="G232" s="148"/>
      <c r="H232" s="13"/>
      <c r="I232" s="152"/>
      <c r="J232" s="152"/>
      <c r="K232" s="13"/>
      <c r="L232" s="13"/>
      <c r="M232" s="13"/>
      <c r="N232" s="13"/>
      <c r="O232" s="13"/>
      <c r="P232" s="13"/>
      <c r="Q232" s="13"/>
      <c r="R232" s="13"/>
      <c r="S232" s="59" t="s">
        <v>222</v>
      </c>
      <c r="T232" s="24">
        <v>7.1</v>
      </c>
      <c r="U232" s="24"/>
      <c r="V232" s="24"/>
      <c r="W232" s="59" t="s">
        <v>279</v>
      </c>
      <c r="X232" s="13">
        <v>4.2</v>
      </c>
    </row>
    <row r="233" spans="1:24" s="6" customFormat="1" ht="19.5" customHeight="1" thickBot="1">
      <c r="A233" s="227"/>
      <c r="B233" s="26" t="s">
        <v>24</v>
      </c>
      <c r="C233" s="39"/>
      <c r="D233" s="65">
        <v>603.82</v>
      </c>
      <c r="E233" s="65">
        <v>205.78</v>
      </c>
      <c r="F233" s="27">
        <f>SUM(H233:X233)</f>
        <v>194.4</v>
      </c>
      <c r="G233" s="52"/>
      <c r="H233" s="52"/>
      <c r="I233" s="52"/>
      <c r="J233" s="52">
        <v>142.2</v>
      </c>
      <c r="K233" s="52"/>
      <c r="L233" s="52"/>
      <c r="M233" s="52"/>
      <c r="N233" s="52"/>
      <c r="O233" s="52"/>
      <c r="P233" s="52"/>
      <c r="Q233" s="52"/>
      <c r="R233" s="52"/>
      <c r="S233" s="68"/>
      <c r="T233" s="50">
        <f>SUM(T231:T232)</f>
        <v>21.9</v>
      </c>
      <c r="U233" s="50"/>
      <c r="V233" s="50"/>
      <c r="W233" s="52"/>
      <c r="X233" s="52">
        <f>SUM(X231:X232)</f>
        <v>30.3</v>
      </c>
    </row>
    <row r="234" spans="1:24" s="6" customFormat="1" ht="39" thickTop="1">
      <c r="A234" s="226">
        <v>87</v>
      </c>
      <c r="B234" s="213" t="s">
        <v>4</v>
      </c>
      <c r="C234" s="216">
        <v>30</v>
      </c>
      <c r="D234" s="265"/>
      <c r="E234" s="265"/>
      <c r="F234" s="267"/>
      <c r="G234" s="51"/>
      <c r="H234" s="51"/>
      <c r="I234" s="51"/>
      <c r="J234" s="51"/>
      <c r="K234" s="36" t="s">
        <v>280</v>
      </c>
      <c r="L234" s="51">
        <v>153</v>
      </c>
      <c r="M234" s="51"/>
      <c r="N234" s="51"/>
      <c r="O234" s="51"/>
      <c r="P234" s="51"/>
      <c r="Q234" s="62" t="s">
        <v>52</v>
      </c>
      <c r="R234" s="51">
        <v>12.5</v>
      </c>
      <c r="S234" s="62" t="s">
        <v>281</v>
      </c>
      <c r="T234" s="82">
        <v>19</v>
      </c>
      <c r="U234" s="100" t="s">
        <v>54</v>
      </c>
      <c r="V234" s="49">
        <v>1.1</v>
      </c>
      <c r="W234" s="62" t="s">
        <v>282</v>
      </c>
      <c r="X234" s="51">
        <v>18.1</v>
      </c>
    </row>
    <row r="235" spans="1:24" s="6" customFormat="1" ht="30.75" customHeight="1">
      <c r="A235" s="228"/>
      <c r="B235" s="215"/>
      <c r="C235" s="218"/>
      <c r="D235" s="266"/>
      <c r="E235" s="266"/>
      <c r="F235" s="268"/>
      <c r="G235" s="45"/>
      <c r="H235" s="45"/>
      <c r="I235" s="45"/>
      <c r="J235" s="45"/>
      <c r="K235" s="89"/>
      <c r="L235" s="45"/>
      <c r="M235" s="45"/>
      <c r="N235" s="45"/>
      <c r="O235" s="45"/>
      <c r="P235" s="45"/>
      <c r="Q235" s="45"/>
      <c r="R235" s="45"/>
      <c r="S235" s="59" t="s">
        <v>223</v>
      </c>
      <c r="T235" s="44">
        <v>7.1</v>
      </c>
      <c r="U235" s="145" t="s">
        <v>55</v>
      </c>
      <c r="V235" s="44">
        <v>1.1</v>
      </c>
      <c r="W235" s="59" t="s">
        <v>283</v>
      </c>
      <c r="X235" s="45">
        <v>2.9</v>
      </c>
    </row>
    <row r="236" spans="1:24" s="6" customFormat="1" ht="13.5" customHeight="1" thickBot="1">
      <c r="A236" s="227"/>
      <c r="B236" s="26" t="s">
        <v>24</v>
      </c>
      <c r="C236" s="39"/>
      <c r="D236" s="65">
        <v>211.06</v>
      </c>
      <c r="E236" s="65">
        <v>10.88</v>
      </c>
      <c r="F236" s="27">
        <f>SUM(H236:X236)</f>
        <v>214.79999999999998</v>
      </c>
      <c r="G236" s="52"/>
      <c r="H236" s="52"/>
      <c r="I236" s="52"/>
      <c r="J236" s="52"/>
      <c r="K236" s="52"/>
      <c r="L236" s="52">
        <f>SUM(L234:L235)</f>
        <v>153</v>
      </c>
      <c r="M236" s="52"/>
      <c r="N236" s="52"/>
      <c r="O236" s="52"/>
      <c r="P236" s="52"/>
      <c r="Q236" s="52"/>
      <c r="R236" s="52">
        <v>12.5</v>
      </c>
      <c r="S236" s="68"/>
      <c r="T236" s="50">
        <f>SUM(T234:T235)</f>
        <v>26.1</v>
      </c>
      <c r="U236" s="50"/>
      <c r="V236" s="50">
        <f>SUM(V234:V235)</f>
        <v>2.2</v>
      </c>
      <c r="W236" s="52"/>
      <c r="X236" s="52">
        <f>SUM(X234:X235)</f>
        <v>21</v>
      </c>
    </row>
    <row r="237" spans="1:24" s="6" customFormat="1" ht="37.5" customHeight="1" thickTop="1">
      <c r="A237" s="226">
        <v>88</v>
      </c>
      <c r="B237" s="213" t="s">
        <v>4</v>
      </c>
      <c r="C237" s="216">
        <v>35</v>
      </c>
      <c r="D237" s="265"/>
      <c r="E237" s="265"/>
      <c r="F237" s="267"/>
      <c r="G237" s="102"/>
      <c r="H237" s="101"/>
      <c r="I237" s="51"/>
      <c r="J237" s="51"/>
      <c r="K237" s="36" t="s">
        <v>88</v>
      </c>
      <c r="L237" s="51">
        <v>17</v>
      </c>
      <c r="M237" s="51"/>
      <c r="N237" s="51"/>
      <c r="O237" s="36"/>
      <c r="P237" s="51"/>
      <c r="Q237" s="62" t="s">
        <v>60</v>
      </c>
      <c r="R237" s="45">
        <v>8.4</v>
      </c>
      <c r="S237" s="62" t="s">
        <v>89</v>
      </c>
      <c r="T237" s="82">
        <v>15.3</v>
      </c>
      <c r="U237" s="100" t="s">
        <v>93</v>
      </c>
      <c r="V237" s="49">
        <v>10.7</v>
      </c>
      <c r="W237" s="62" t="s">
        <v>91</v>
      </c>
      <c r="X237" s="51">
        <v>17.8</v>
      </c>
    </row>
    <row r="238" spans="1:24" s="6" customFormat="1" ht="16.5" customHeight="1">
      <c r="A238" s="228"/>
      <c r="B238" s="214"/>
      <c r="C238" s="217"/>
      <c r="D238" s="270"/>
      <c r="E238" s="270"/>
      <c r="F238" s="268"/>
      <c r="G238" s="155"/>
      <c r="H238" s="153"/>
      <c r="I238" s="13"/>
      <c r="J238" s="13"/>
      <c r="K238" s="13"/>
      <c r="L238" s="13"/>
      <c r="M238" s="13"/>
      <c r="N238" s="13"/>
      <c r="O238" s="12"/>
      <c r="P238" s="13"/>
      <c r="Q238" s="13"/>
      <c r="R238" s="13"/>
      <c r="S238" s="59" t="s">
        <v>90</v>
      </c>
      <c r="T238" s="24">
        <v>3</v>
      </c>
      <c r="U238" s="24"/>
      <c r="V238" s="24"/>
      <c r="W238" s="59" t="s">
        <v>245</v>
      </c>
      <c r="X238" s="13">
        <v>3</v>
      </c>
    </row>
    <row r="239" spans="1:24" s="6" customFormat="1" ht="24" customHeight="1">
      <c r="A239" s="228"/>
      <c r="B239" s="214"/>
      <c r="C239" s="217"/>
      <c r="D239" s="270"/>
      <c r="E239" s="270"/>
      <c r="F239" s="268"/>
      <c r="G239" s="155"/>
      <c r="H239" s="153"/>
      <c r="I239" s="13"/>
      <c r="J239" s="13"/>
      <c r="K239" s="13"/>
      <c r="L239" s="13"/>
      <c r="M239" s="13"/>
      <c r="N239" s="13"/>
      <c r="O239" s="12"/>
      <c r="P239" s="13"/>
      <c r="Q239" s="13"/>
      <c r="R239" s="13"/>
      <c r="S239" s="59"/>
      <c r="T239" s="24"/>
      <c r="U239" s="145" t="s">
        <v>64</v>
      </c>
      <c r="V239" s="24">
        <v>0.6</v>
      </c>
      <c r="W239" s="16"/>
      <c r="X239" s="13"/>
    </row>
    <row r="240" spans="1:24" s="6" customFormat="1" ht="23.25" customHeight="1">
      <c r="A240" s="228"/>
      <c r="B240" s="215"/>
      <c r="C240" s="218"/>
      <c r="D240" s="266"/>
      <c r="E240" s="266"/>
      <c r="F240" s="269"/>
      <c r="G240" s="154"/>
      <c r="H240" s="151"/>
      <c r="I240" s="58"/>
      <c r="J240" s="58"/>
      <c r="K240" s="58"/>
      <c r="L240" s="58"/>
      <c r="M240" s="58"/>
      <c r="N240" s="58"/>
      <c r="O240" s="54"/>
      <c r="P240" s="58"/>
      <c r="Q240" s="58"/>
      <c r="R240" s="58"/>
      <c r="S240" s="71"/>
      <c r="T240" s="56"/>
      <c r="U240" s="145" t="s">
        <v>65</v>
      </c>
      <c r="V240" s="56">
        <v>0.5</v>
      </c>
      <c r="W240" s="55" t="s">
        <v>92</v>
      </c>
      <c r="X240" s="58">
        <v>11.2</v>
      </c>
    </row>
    <row r="241" spans="1:24" s="6" customFormat="1" ht="13.5" customHeight="1" thickBot="1">
      <c r="A241" s="227"/>
      <c r="B241" s="26" t="s">
        <v>24</v>
      </c>
      <c r="C241" s="39"/>
      <c r="D241" s="65">
        <v>203.36</v>
      </c>
      <c r="E241" s="65">
        <v>-74.35</v>
      </c>
      <c r="F241" s="27">
        <f>SUM(H241:X241)</f>
        <v>87.5</v>
      </c>
      <c r="G241" s="52"/>
      <c r="H241" s="52"/>
      <c r="I241" s="52"/>
      <c r="J241" s="52"/>
      <c r="K241" s="52"/>
      <c r="L241" s="52">
        <v>17</v>
      </c>
      <c r="M241" s="52"/>
      <c r="N241" s="52"/>
      <c r="O241" s="52"/>
      <c r="P241" s="52">
        <f>SUM(P237:P240)</f>
        <v>0</v>
      </c>
      <c r="Q241" s="52"/>
      <c r="R241" s="52">
        <v>8.4</v>
      </c>
      <c r="S241" s="68"/>
      <c r="T241" s="28">
        <f>SUM(T237:T240)</f>
        <v>18.3</v>
      </c>
      <c r="U241" s="28"/>
      <c r="V241" s="28">
        <f>SUM(V237:V240)</f>
        <v>11.799999999999999</v>
      </c>
      <c r="W241" s="52"/>
      <c r="X241" s="52">
        <f>SUM(X237:X240)</f>
        <v>32</v>
      </c>
    </row>
    <row r="242" spans="1:24" s="6" customFormat="1" ht="51.75" customHeight="1" thickTop="1">
      <c r="A242" s="226">
        <v>89</v>
      </c>
      <c r="B242" s="213" t="s">
        <v>4</v>
      </c>
      <c r="C242" s="216">
        <v>38</v>
      </c>
      <c r="D242" s="265"/>
      <c r="E242" s="265"/>
      <c r="F242" s="267"/>
      <c r="G242" s="51"/>
      <c r="H242" s="51"/>
      <c r="I242" s="51"/>
      <c r="J242" s="51"/>
      <c r="K242" s="36" t="s">
        <v>284</v>
      </c>
      <c r="L242" s="51">
        <v>204</v>
      </c>
      <c r="M242" s="51"/>
      <c r="N242" s="51"/>
      <c r="O242" s="51"/>
      <c r="P242" s="51"/>
      <c r="Q242" s="62" t="s">
        <v>60</v>
      </c>
      <c r="R242" s="51">
        <v>8.4</v>
      </c>
      <c r="S242" s="62" t="s">
        <v>285</v>
      </c>
      <c r="T242" s="49">
        <v>13.8</v>
      </c>
      <c r="U242" s="100" t="s">
        <v>94</v>
      </c>
      <c r="V242" s="49">
        <v>12.5</v>
      </c>
      <c r="W242" s="62" t="s">
        <v>286</v>
      </c>
      <c r="X242" s="51">
        <v>24.7</v>
      </c>
    </row>
    <row r="243" spans="1:24" s="6" customFormat="1" ht="27" customHeight="1">
      <c r="A243" s="228"/>
      <c r="B243" s="215"/>
      <c r="C243" s="218"/>
      <c r="D243" s="266"/>
      <c r="E243" s="266"/>
      <c r="F243" s="268"/>
      <c r="G243" s="13"/>
      <c r="H243" s="13"/>
      <c r="I243" s="13"/>
      <c r="J243" s="13"/>
      <c r="K243" s="16"/>
      <c r="L243" s="13"/>
      <c r="M243" s="13"/>
      <c r="N243" s="13"/>
      <c r="O243" s="13"/>
      <c r="P243" s="13"/>
      <c r="Q243" s="13"/>
      <c r="R243" s="13"/>
      <c r="S243" s="59" t="s">
        <v>224</v>
      </c>
      <c r="T243" s="24">
        <v>10.6</v>
      </c>
      <c r="U243" s="24"/>
      <c r="V243" s="24"/>
      <c r="W243" s="59" t="s">
        <v>279</v>
      </c>
      <c r="X243" s="13">
        <v>4.2</v>
      </c>
    </row>
    <row r="244" spans="1:24" s="6" customFormat="1" ht="13.5" thickBot="1">
      <c r="A244" s="227"/>
      <c r="B244" s="26" t="s">
        <v>24</v>
      </c>
      <c r="C244" s="39"/>
      <c r="D244" s="65">
        <v>285.32</v>
      </c>
      <c r="E244" s="65">
        <v>81.16</v>
      </c>
      <c r="F244" s="27">
        <f>SUM(H244:X244)</f>
        <v>278.2</v>
      </c>
      <c r="G244" s="52"/>
      <c r="H244" s="52"/>
      <c r="I244" s="52"/>
      <c r="J244" s="52"/>
      <c r="K244" s="52"/>
      <c r="L244" s="52">
        <v>204</v>
      </c>
      <c r="M244" s="52"/>
      <c r="N244" s="52"/>
      <c r="O244" s="52"/>
      <c r="P244" s="52"/>
      <c r="Q244" s="52"/>
      <c r="R244" s="52">
        <f>SUM(R242:R243)</f>
        <v>8.4</v>
      </c>
      <c r="S244" s="68"/>
      <c r="T244" s="50">
        <f>SUM(T242:T243)</f>
        <v>24.4</v>
      </c>
      <c r="U244" s="50"/>
      <c r="V244" s="50">
        <v>12.5</v>
      </c>
      <c r="W244" s="52"/>
      <c r="X244" s="52">
        <f>SUM(X242:X243)</f>
        <v>28.9</v>
      </c>
    </row>
    <row r="245" spans="1:24" s="6" customFormat="1" ht="51" customHeight="1" thickTop="1">
      <c r="A245" s="226">
        <v>90</v>
      </c>
      <c r="B245" s="213" t="s">
        <v>4</v>
      </c>
      <c r="C245" s="216">
        <v>40</v>
      </c>
      <c r="D245" s="265"/>
      <c r="E245" s="265"/>
      <c r="F245" s="267"/>
      <c r="G245" s="51"/>
      <c r="H245" s="51"/>
      <c r="I245" s="51"/>
      <c r="J245" s="51"/>
      <c r="K245" s="36" t="s">
        <v>284</v>
      </c>
      <c r="L245" s="51">
        <v>204</v>
      </c>
      <c r="M245" s="51"/>
      <c r="N245" s="51"/>
      <c r="O245" s="51"/>
      <c r="P245" s="51"/>
      <c r="Q245" s="62" t="s">
        <v>63</v>
      </c>
      <c r="R245" s="51">
        <v>10</v>
      </c>
      <c r="S245" s="62" t="s">
        <v>287</v>
      </c>
      <c r="T245" s="82">
        <v>39.3</v>
      </c>
      <c r="U245" s="100" t="s">
        <v>54</v>
      </c>
      <c r="V245" s="49">
        <v>1.1</v>
      </c>
      <c r="W245" s="62" t="s">
        <v>288</v>
      </c>
      <c r="X245" s="51">
        <v>36.8</v>
      </c>
    </row>
    <row r="246" spans="1:24" s="6" customFormat="1" ht="24.75" customHeight="1">
      <c r="A246" s="228"/>
      <c r="B246" s="215"/>
      <c r="C246" s="218"/>
      <c r="D246" s="270"/>
      <c r="E246" s="270"/>
      <c r="F246" s="268"/>
      <c r="G246" s="45"/>
      <c r="H246" s="45"/>
      <c r="I246" s="45"/>
      <c r="J246" s="45"/>
      <c r="K246" s="89"/>
      <c r="L246" s="45"/>
      <c r="M246" s="45"/>
      <c r="N246" s="45"/>
      <c r="O246" s="45"/>
      <c r="P246" s="45"/>
      <c r="Q246" s="45"/>
      <c r="R246" s="45"/>
      <c r="S246" s="59" t="s">
        <v>225</v>
      </c>
      <c r="T246" s="44">
        <v>10.6</v>
      </c>
      <c r="U246" s="145" t="s">
        <v>55</v>
      </c>
      <c r="V246" s="44">
        <v>1.1</v>
      </c>
      <c r="W246" s="59" t="s">
        <v>289</v>
      </c>
      <c r="X246" s="45">
        <v>6.3</v>
      </c>
    </row>
    <row r="247" spans="1:24" s="6" customFormat="1" ht="12.75" customHeight="1" thickBot="1">
      <c r="A247" s="227"/>
      <c r="B247" s="26" t="s">
        <v>24</v>
      </c>
      <c r="C247" s="39"/>
      <c r="D247" s="61">
        <v>345.08</v>
      </c>
      <c r="E247" s="61">
        <v>133.63</v>
      </c>
      <c r="F247" s="27">
        <f>SUM(H247:X247)</f>
        <v>309.19999999999993</v>
      </c>
      <c r="G247" s="52"/>
      <c r="H247" s="52"/>
      <c r="I247" s="52"/>
      <c r="J247" s="52"/>
      <c r="K247" s="52"/>
      <c r="L247" s="52">
        <v>204</v>
      </c>
      <c r="M247" s="52"/>
      <c r="N247" s="52"/>
      <c r="O247" s="52"/>
      <c r="P247" s="52"/>
      <c r="Q247" s="52"/>
      <c r="R247" s="52">
        <v>10</v>
      </c>
      <c r="S247" s="68"/>
      <c r="T247" s="50">
        <f>SUM(T245:T246)</f>
        <v>49.9</v>
      </c>
      <c r="U247" s="50"/>
      <c r="V247" s="50">
        <f>SUM(V245:V246)</f>
        <v>2.2</v>
      </c>
      <c r="W247" s="52"/>
      <c r="X247" s="52">
        <f>SUM(X245:X246)</f>
        <v>43.099999999999994</v>
      </c>
    </row>
    <row r="248" spans="1:24" s="22" customFormat="1" ht="13.5" thickTop="1">
      <c r="A248" s="134"/>
      <c r="B248" s="103" t="s">
        <v>20</v>
      </c>
      <c r="C248" s="104"/>
      <c r="D248" s="87">
        <f>SUM(D12:D247)</f>
        <v>11935.639999999998</v>
      </c>
      <c r="E248" s="87">
        <f>SUM(E12:E247)</f>
        <v>-698.9800000000005</v>
      </c>
      <c r="F248" s="88">
        <f>SUM(F12:F247)</f>
        <v>8204.699999999999</v>
      </c>
      <c r="G248" s="105"/>
      <c r="H248" s="87">
        <f>SUM(H12:H247)/2</f>
        <v>1605.6</v>
      </c>
      <c r="I248" s="87"/>
      <c r="J248" s="87">
        <f>SUM(J12:J247)/2</f>
        <v>447.4</v>
      </c>
      <c r="K248" s="87"/>
      <c r="L248" s="87">
        <f>SUM(L12:L247)/2</f>
        <v>1876.6999999999998</v>
      </c>
      <c r="M248" s="105"/>
      <c r="N248" s="87">
        <f>SUM(N12:N247)/2</f>
        <v>23</v>
      </c>
      <c r="O248" s="105"/>
      <c r="P248" s="87">
        <f>SUM(P12:P247)/2</f>
        <v>640.3</v>
      </c>
      <c r="Q248" s="87"/>
      <c r="R248" s="87">
        <f>SUM(R12:R247)/2</f>
        <v>719.3000000000005</v>
      </c>
      <c r="S248" s="106"/>
      <c r="T248" s="87">
        <f>SUM(T12:T247)/2</f>
        <v>1496.1000000000006</v>
      </c>
      <c r="U248" s="87"/>
      <c r="V248" s="87">
        <f>SUM(V12:V247)/2</f>
        <v>215.7000000000002</v>
      </c>
      <c r="W248" s="105"/>
      <c r="X248" s="87">
        <f>SUM(X12:X247)/2</f>
        <v>1126.3500000000001</v>
      </c>
    </row>
    <row r="249" spans="1:24" s="10" customFormat="1" ht="15" customHeight="1">
      <c r="A249" s="135"/>
      <c r="B249" s="19"/>
      <c r="C249" s="40"/>
      <c r="D249" s="23"/>
      <c r="E249" s="23"/>
      <c r="F249" s="5"/>
      <c r="G249" s="168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72"/>
      <c r="T249" s="24"/>
      <c r="U249" s="24"/>
      <c r="V249" s="24"/>
      <c r="W249" s="13"/>
      <c r="X249" s="13"/>
    </row>
    <row r="250" spans="1:24" s="8" customFormat="1" ht="14.25" customHeight="1">
      <c r="A250" s="136"/>
      <c r="B250" s="233" t="s">
        <v>324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74"/>
      <c r="T250" s="14"/>
      <c r="U250" s="14"/>
      <c r="V250" s="14"/>
      <c r="W250" s="14"/>
      <c r="X250" s="14"/>
    </row>
    <row r="251" spans="1:24" s="8" customFormat="1" ht="14.25" customHeight="1">
      <c r="A251" s="136"/>
      <c r="B251" s="290"/>
      <c r="C251" s="290"/>
      <c r="D251" s="290"/>
      <c r="E251" s="290"/>
      <c r="F251" s="291"/>
      <c r="G251" s="291"/>
      <c r="H251" s="292" t="s">
        <v>325</v>
      </c>
      <c r="I251" s="292"/>
      <c r="J251" s="292"/>
      <c r="K251" s="292"/>
      <c r="L251" s="292"/>
      <c r="M251" s="292"/>
      <c r="N251" s="290"/>
      <c r="O251" s="290"/>
      <c r="P251" s="290"/>
      <c r="Q251" s="290"/>
      <c r="R251" s="290"/>
      <c r="S251" s="74"/>
      <c r="T251" s="14"/>
      <c r="U251" s="14"/>
      <c r="V251" s="14"/>
      <c r="W251" s="14"/>
      <c r="X251" s="14"/>
    </row>
    <row r="252" spans="1:24" s="8" customFormat="1" ht="14.25" customHeight="1">
      <c r="A252" s="136"/>
      <c r="B252" s="290"/>
      <c r="C252" s="290"/>
      <c r="D252" s="290"/>
      <c r="E252" s="290"/>
      <c r="F252" s="291"/>
      <c r="G252" s="291"/>
      <c r="H252" s="292" t="s">
        <v>326</v>
      </c>
      <c r="I252" s="292"/>
      <c r="J252" s="292"/>
      <c r="K252" s="292"/>
      <c r="L252" s="292"/>
      <c r="M252" s="292"/>
      <c r="N252" s="290"/>
      <c r="O252" s="290"/>
      <c r="P252" s="290"/>
      <c r="Q252" s="290"/>
      <c r="R252" s="290"/>
      <c r="S252" s="74"/>
      <c r="T252" s="14"/>
      <c r="U252" s="14"/>
      <c r="V252" s="14"/>
      <c r="W252" s="14"/>
      <c r="X252" s="14"/>
    </row>
    <row r="253" spans="2:18" ht="13.5" customHeight="1">
      <c r="B253" s="236" t="s">
        <v>327</v>
      </c>
      <c r="C253" s="236"/>
      <c r="D253" s="236"/>
      <c r="E253" s="236"/>
      <c r="F253" s="236"/>
      <c r="G253" s="236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</row>
    <row r="254" spans="2:18" ht="14.25" customHeight="1">
      <c r="B254" s="75" t="s">
        <v>328</v>
      </c>
      <c r="C254" s="178"/>
      <c r="D254" s="178"/>
      <c r="E254" s="178"/>
      <c r="F254" s="178"/>
      <c r="G254" s="178"/>
      <c r="H254" s="178"/>
      <c r="I254" s="178"/>
      <c r="J254" s="178"/>
      <c r="K254" s="179"/>
      <c r="L254" s="179"/>
      <c r="M254" s="179"/>
      <c r="N254" s="179"/>
      <c r="O254" s="179"/>
      <c r="P254" s="179"/>
      <c r="Q254" s="179"/>
      <c r="R254" s="179"/>
    </row>
    <row r="255" spans="2:18" ht="14.25" customHeight="1">
      <c r="B255" s="75"/>
      <c r="C255" s="178"/>
      <c r="D255" s="178"/>
      <c r="E255" s="178"/>
      <c r="F255" s="178"/>
      <c r="G255" s="178"/>
      <c r="H255" s="178"/>
      <c r="I255" s="178"/>
      <c r="J255" s="178"/>
      <c r="K255" s="179"/>
      <c r="L255" s="179"/>
      <c r="M255" s="179"/>
      <c r="N255" s="179"/>
      <c r="O255" s="179"/>
      <c r="P255" s="179"/>
      <c r="Q255" s="179"/>
      <c r="R255" s="179"/>
    </row>
    <row r="256" spans="2:18" ht="14.25" customHeight="1">
      <c r="B256" s="75"/>
      <c r="C256" s="178"/>
      <c r="D256" s="178"/>
      <c r="E256" s="178"/>
      <c r="F256" s="178"/>
      <c r="G256" s="178"/>
      <c r="H256" s="178"/>
      <c r="I256" s="178"/>
      <c r="J256" s="178"/>
      <c r="K256" s="179"/>
      <c r="L256" s="179"/>
      <c r="M256" s="179"/>
      <c r="N256" s="179"/>
      <c r="O256" s="179"/>
      <c r="P256" s="179"/>
      <c r="Q256" s="179"/>
      <c r="R256" s="179"/>
    </row>
    <row r="257" spans="2:10" ht="12.75">
      <c r="B257" s="75"/>
      <c r="C257" s="75"/>
      <c r="D257" s="75"/>
      <c r="E257" s="75"/>
      <c r="F257" s="75"/>
      <c r="G257" s="75"/>
      <c r="H257" s="75"/>
      <c r="I257" s="75"/>
      <c r="J257" s="75"/>
    </row>
    <row r="258" spans="1:24" s="8" customFormat="1" ht="12.75">
      <c r="A258" s="138"/>
      <c r="B258" s="234" t="s">
        <v>44</v>
      </c>
      <c r="C258" s="235"/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14"/>
      <c r="P258" s="14"/>
      <c r="Q258" s="14"/>
      <c r="R258" s="14"/>
      <c r="S258" s="74"/>
      <c r="T258" s="14"/>
      <c r="U258" s="14"/>
      <c r="V258" s="14"/>
      <c r="W258" s="14"/>
      <c r="X258" s="14"/>
    </row>
  </sheetData>
  <sheetProtection/>
  <mergeCells count="349">
    <mergeCell ref="H251:M251"/>
    <mergeCell ref="H252:M252"/>
    <mergeCell ref="B23:B24"/>
    <mergeCell ref="C23:C24"/>
    <mergeCell ref="A23:A25"/>
    <mergeCell ref="D12:D13"/>
    <mergeCell ref="E12:E13"/>
    <mergeCell ref="F12:F13"/>
    <mergeCell ref="A12:A14"/>
    <mergeCell ref="A15:A16"/>
    <mergeCell ref="D29:D31"/>
    <mergeCell ref="E29:E31"/>
    <mergeCell ref="F29:F31"/>
    <mergeCell ref="D26:D27"/>
    <mergeCell ref="E26:E27"/>
    <mergeCell ref="F26:F27"/>
    <mergeCell ref="E45:E46"/>
    <mergeCell ref="F45:F46"/>
    <mergeCell ref="D42:D43"/>
    <mergeCell ref="E42:E43"/>
    <mergeCell ref="F42:F43"/>
    <mergeCell ref="D45:D46"/>
    <mergeCell ref="D55:D56"/>
    <mergeCell ref="E55:E56"/>
    <mergeCell ref="F55:F56"/>
    <mergeCell ref="D52:D53"/>
    <mergeCell ref="E52:E53"/>
    <mergeCell ref="F52:F53"/>
    <mergeCell ref="D62:D63"/>
    <mergeCell ref="E62:E63"/>
    <mergeCell ref="F62:F63"/>
    <mergeCell ref="D58:D60"/>
    <mergeCell ref="E58:E60"/>
    <mergeCell ref="F58:F60"/>
    <mergeCell ref="D68:D69"/>
    <mergeCell ref="E68:E69"/>
    <mergeCell ref="F68:F69"/>
    <mergeCell ref="D65:D66"/>
    <mergeCell ref="E65:E66"/>
    <mergeCell ref="F65:F66"/>
    <mergeCell ref="D78:D79"/>
    <mergeCell ref="E78:E79"/>
    <mergeCell ref="F78:F79"/>
    <mergeCell ref="D73:D74"/>
    <mergeCell ref="E73:E74"/>
    <mergeCell ref="F73:F74"/>
    <mergeCell ref="D84:D85"/>
    <mergeCell ref="E84:E85"/>
    <mergeCell ref="F84:F85"/>
    <mergeCell ref="D81:D82"/>
    <mergeCell ref="E81:E82"/>
    <mergeCell ref="F81:F82"/>
    <mergeCell ref="F93:F94"/>
    <mergeCell ref="D87:D88"/>
    <mergeCell ref="E87:E88"/>
    <mergeCell ref="F87:F88"/>
    <mergeCell ref="D90:D91"/>
    <mergeCell ref="E90:E91"/>
    <mergeCell ref="F90:F91"/>
    <mergeCell ref="E93:E94"/>
    <mergeCell ref="D93:D94"/>
    <mergeCell ref="D127:D128"/>
    <mergeCell ref="E127:E128"/>
    <mergeCell ref="F127:F128"/>
    <mergeCell ref="D116:D117"/>
    <mergeCell ref="E116:E117"/>
    <mergeCell ref="F116:F117"/>
    <mergeCell ref="D143:D144"/>
    <mergeCell ref="E143:E144"/>
    <mergeCell ref="F143:F144"/>
    <mergeCell ref="D140:D141"/>
    <mergeCell ref="E140:E141"/>
    <mergeCell ref="F140:F141"/>
    <mergeCell ref="D167:D168"/>
    <mergeCell ref="E167:E168"/>
    <mergeCell ref="F167:F168"/>
    <mergeCell ref="D175:D176"/>
    <mergeCell ref="D158:D159"/>
    <mergeCell ref="E158:E159"/>
    <mergeCell ref="F158:F159"/>
    <mergeCell ref="D180:D181"/>
    <mergeCell ref="E180:E181"/>
    <mergeCell ref="F180:F181"/>
    <mergeCell ref="E175:E176"/>
    <mergeCell ref="F175:F176"/>
    <mergeCell ref="D170:D171"/>
    <mergeCell ref="E170:E171"/>
    <mergeCell ref="F170:F171"/>
    <mergeCell ref="D190:D191"/>
    <mergeCell ref="E190:E191"/>
    <mergeCell ref="F190:F191"/>
    <mergeCell ref="D185:D186"/>
    <mergeCell ref="E185:E186"/>
    <mergeCell ref="F185:F186"/>
    <mergeCell ref="D196:D197"/>
    <mergeCell ref="E196:E197"/>
    <mergeCell ref="F196:F197"/>
    <mergeCell ref="D193:D194"/>
    <mergeCell ref="E193:E194"/>
    <mergeCell ref="F193:F194"/>
    <mergeCell ref="D202:D204"/>
    <mergeCell ref="E202:E204"/>
    <mergeCell ref="F202:F204"/>
    <mergeCell ref="D199:D200"/>
    <mergeCell ref="E199:E200"/>
    <mergeCell ref="F199:F200"/>
    <mergeCell ref="D209:D211"/>
    <mergeCell ref="E209:E211"/>
    <mergeCell ref="F209:F211"/>
    <mergeCell ref="F213:F214"/>
    <mergeCell ref="D206:D207"/>
    <mergeCell ref="E206:E207"/>
    <mergeCell ref="F206:F207"/>
    <mergeCell ref="D213:D214"/>
    <mergeCell ref="E213:E214"/>
    <mergeCell ref="D224:D226"/>
    <mergeCell ref="E224:E226"/>
    <mergeCell ref="F224:F226"/>
    <mergeCell ref="D219:D221"/>
    <mergeCell ref="E219:E221"/>
    <mergeCell ref="F231:F232"/>
    <mergeCell ref="D228:D229"/>
    <mergeCell ref="E228:E229"/>
    <mergeCell ref="F228:F229"/>
    <mergeCell ref="F219:F221"/>
    <mergeCell ref="D237:D240"/>
    <mergeCell ref="E237:E240"/>
    <mergeCell ref="D216:D217"/>
    <mergeCell ref="E216:E217"/>
    <mergeCell ref="F216:F217"/>
    <mergeCell ref="B12:B13"/>
    <mergeCell ref="C12:C13"/>
    <mergeCell ref="B78:B79"/>
    <mergeCell ref="C78:C79"/>
    <mergeCell ref="B81:B82"/>
    <mergeCell ref="C81:C82"/>
    <mergeCell ref="B127:B128"/>
    <mergeCell ref="C127:C128"/>
    <mergeCell ref="B116:B117"/>
    <mergeCell ref="C116:C117"/>
    <mergeCell ref="B93:B94"/>
    <mergeCell ref="B84:B85"/>
    <mergeCell ref="C84:C85"/>
    <mergeCell ref="B90:B91"/>
    <mergeCell ref="C90:C91"/>
    <mergeCell ref="F245:F246"/>
    <mergeCell ref="F242:F243"/>
    <mergeCell ref="F237:F240"/>
    <mergeCell ref="D234:D235"/>
    <mergeCell ref="E234:E235"/>
    <mergeCell ref="D245:D246"/>
    <mergeCell ref="E245:E246"/>
    <mergeCell ref="D242:D243"/>
    <mergeCell ref="E242:E243"/>
    <mergeCell ref="F234:F235"/>
    <mergeCell ref="D231:D232"/>
    <mergeCell ref="E231:E232"/>
    <mergeCell ref="B193:B194"/>
    <mergeCell ref="C193:C194"/>
    <mergeCell ref="B213:B214"/>
    <mergeCell ref="B140:B141"/>
    <mergeCell ref="C140:C141"/>
    <mergeCell ref="C158:C159"/>
    <mergeCell ref="B190:B191"/>
    <mergeCell ref="C190:C191"/>
    <mergeCell ref="A140:A142"/>
    <mergeCell ref="A158:A160"/>
    <mergeCell ref="B143:B144"/>
    <mergeCell ref="A173:A174"/>
    <mergeCell ref="A146:A147"/>
    <mergeCell ref="B158:B159"/>
    <mergeCell ref="B167:B168"/>
    <mergeCell ref="A123:A124"/>
    <mergeCell ref="A161:A162"/>
    <mergeCell ref="A156:A157"/>
    <mergeCell ref="A154:A155"/>
    <mergeCell ref="A132:A133"/>
    <mergeCell ref="A127:A129"/>
    <mergeCell ref="A130:A131"/>
    <mergeCell ref="A152:A153"/>
    <mergeCell ref="A125:A126"/>
    <mergeCell ref="A134:A135"/>
    <mergeCell ref="A7:D7"/>
    <mergeCell ref="D9:D10"/>
    <mergeCell ref="I9:J10"/>
    <mergeCell ref="A183:A184"/>
    <mergeCell ref="A138:A139"/>
    <mergeCell ref="A150:A151"/>
    <mergeCell ref="A167:A169"/>
    <mergeCell ref="A148:A149"/>
    <mergeCell ref="A163:A164"/>
    <mergeCell ref="A170:A172"/>
    <mergeCell ref="S4:X4"/>
    <mergeCell ref="S5:X5"/>
    <mergeCell ref="S6:X6"/>
    <mergeCell ref="M6:O6"/>
    <mergeCell ref="Q9:R10"/>
    <mergeCell ref="M5:O5"/>
    <mergeCell ref="M7:O7"/>
    <mergeCell ref="U9:V10"/>
    <mergeCell ref="A81:A83"/>
    <mergeCell ref="A98:A99"/>
    <mergeCell ref="A121:A122"/>
    <mergeCell ref="A87:A89"/>
    <mergeCell ref="A90:A92"/>
    <mergeCell ref="A93:A95"/>
    <mergeCell ref="A102:A103"/>
    <mergeCell ref="A96:A97"/>
    <mergeCell ref="A104:A105"/>
    <mergeCell ref="S3:X3"/>
    <mergeCell ref="A116:A118"/>
    <mergeCell ref="A112:A113"/>
    <mergeCell ref="A106:A107"/>
    <mergeCell ref="A110:A111"/>
    <mergeCell ref="A114:A115"/>
    <mergeCell ref="K9:L10"/>
    <mergeCell ref="A108:A109"/>
    <mergeCell ref="A84:A86"/>
    <mergeCell ref="O9:P10"/>
    <mergeCell ref="A1:X1"/>
    <mergeCell ref="A2:X2"/>
    <mergeCell ref="M4:O4"/>
    <mergeCell ref="A4:C4"/>
    <mergeCell ref="A5:C5"/>
    <mergeCell ref="W9:X10"/>
    <mergeCell ref="S9:T10"/>
    <mergeCell ref="E9:E10"/>
    <mergeCell ref="B9:C11"/>
    <mergeCell ref="M9:N10"/>
    <mergeCell ref="A9:A11"/>
    <mergeCell ref="G9:H10"/>
    <mergeCell ref="F9:F10"/>
    <mergeCell ref="C55:C56"/>
    <mergeCell ref="A48:A49"/>
    <mergeCell ref="A42:A44"/>
    <mergeCell ref="A40:A41"/>
    <mergeCell ref="A17:A18"/>
    <mergeCell ref="B55:B56"/>
    <mergeCell ref="A29:A32"/>
    <mergeCell ref="A50:A51"/>
    <mergeCell ref="A45:A47"/>
    <mergeCell ref="A38:A39"/>
    <mergeCell ref="B65:B66"/>
    <mergeCell ref="B42:B43"/>
    <mergeCell ref="B58:B60"/>
    <mergeCell ref="A73:A75"/>
    <mergeCell ref="A52:A54"/>
    <mergeCell ref="A58:A61"/>
    <mergeCell ref="A55:A57"/>
    <mergeCell ref="A62:A64"/>
    <mergeCell ref="A76:A77"/>
    <mergeCell ref="A71:A72"/>
    <mergeCell ref="A68:A70"/>
    <mergeCell ref="A65:A67"/>
    <mergeCell ref="A35:A37"/>
    <mergeCell ref="A26:A28"/>
    <mergeCell ref="A19:A20"/>
    <mergeCell ref="A21:A22"/>
    <mergeCell ref="A33:A34"/>
    <mergeCell ref="A234:A236"/>
    <mergeCell ref="A228:A230"/>
    <mergeCell ref="A165:A166"/>
    <mergeCell ref="A175:A177"/>
    <mergeCell ref="A143:A145"/>
    <mergeCell ref="A78:A80"/>
    <mergeCell ref="A100:A101"/>
    <mergeCell ref="A136:A137"/>
    <mergeCell ref="A119:A120"/>
    <mergeCell ref="A231:A233"/>
    <mergeCell ref="A193:A195"/>
    <mergeCell ref="A209:A212"/>
    <mergeCell ref="A202:A205"/>
    <mergeCell ref="A206:A208"/>
    <mergeCell ref="A213:A215"/>
    <mergeCell ref="A196:A198"/>
    <mergeCell ref="B250:R250"/>
    <mergeCell ref="B258:N258"/>
    <mergeCell ref="C219:C221"/>
    <mergeCell ref="B219:B221"/>
    <mergeCell ref="B253:R253"/>
    <mergeCell ref="B245:B246"/>
    <mergeCell ref="C245:C246"/>
    <mergeCell ref="B209:B211"/>
    <mergeCell ref="C209:C211"/>
    <mergeCell ref="B26:B27"/>
    <mergeCell ref="C26:C27"/>
    <mergeCell ref="B29:B31"/>
    <mergeCell ref="C58:C60"/>
    <mergeCell ref="B62:B63"/>
    <mergeCell ref="A245:A247"/>
    <mergeCell ref="A219:A223"/>
    <mergeCell ref="A237:A241"/>
    <mergeCell ref="A216:A218"/>
    <mergeCell ref="A180:A182"/>
    <mergeCell ref="A178:A179"/>
    <mergeCell ref="A185:A187"/>
    <mergeCell ref="A224:A227"/>
    <mergeCell ref="A242:A244"/>
    <mergeCell ref="A190:A192"/>
    <mergeCell ref="C62:C63"/>
    <mergeCell ref="B68:B69"/>
    <mergeCell ref="C65:C66"/>
    <mergeCell ref="B73:B74"/>
    <mergeCell ref="C73:C74"/>
    <mergeCell ref="C68:C69"/>
    <mergeCell ref="C29:C31"/>
    <mergeCell ref="B52:B53"/>
    <mergeCell ref="C52:C53"/>
    <mergeCell ref="B45:B46"/>
    <mergeCell ref="C45:C46"/>
    <mergeCell ref="C42:C43"/>
    <mergeCell ref="B87:B88"/>
    <mergeCell ref="C87:C88"/>
    <mergeCell ref="C93:C94"/>
    <mergeCell ref="C143:C144"/>
    <mergeCell ref="A188:A189"/>
    <mergeCell ref="A199:A201"/>
    <mergeCell ref="B180:B181"/>
    <mergeCell ref="C180:C181"/>
    <mergeCell ref="B185:B186"/>
    <mergeCell ref="C185:C186"/>
    <mergeCell ref="B206:B207"/>
    <mergeCell ref="C206:C207"/>
    <mergeCell ref="B199:B200"/>
    <mergeCell ref="C199:C200"/>
    <mergeCell ref="B202:B204"/>
    <mergeCell ref="C202:C204"/>
    <mergeCell ref="C167:C168"/>
    <mergeCell ref="B170:B171"/>
    <mergeCell ref="C170:C171"/>
    <mergeCell ref="B175:B176"/>
    <mergeCell ref="C175:C176"/>
    <mergeCell ref="B224:B226"/>
    <mergeCell ref="C224:C226"/>
    <mergeCell ref="B196:B197"/>
    <mergeCell ref="C196:C197"/>
    <mergeCell ref="C213:C214"/>
    <mergeCell ref="B242:B243"/>
    <mergeCell ref="C242:C243"/>
    <mergeCell ref="B231:B232"/>
    <mergeCell ref="C231:C232"/>
    <mergeCell ref="B234:B235"/>
    <mergeCell ref="C234:C235"/>
    <mergeCell ref="B237:B240"/>
    <mergeCell ref="C237:C240"/>
    <mergeCell ref="B228:B229"/>
    <mergeCell ref="C228:C229"/>
    <mergeCell ref="B216:B217"/>
    <mergeCell ref="C216:C217"/>
  </mergeCells>
  <printOptions/>
  <pageMargins left="0.1968503937007874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O35"/>
  <sheetViews>
    <sheetView zoomScalePageLayoutView="0" workbookViewId="0" topLeftCell="A1">
      <selection activeCell="D23" sqref="D23"/>
    </sheetView>
  </sheetViews>
  <sheetFormatPr defaultColWidth="9.00390625" defaultRowHeight="12.75"/>
  <sheetData>
    <row r="8" spans="2:12" ht="12.75">
      <c r="B8" t="s">
        <v>21</v>
      </c>
      <c r="G8" t="s">
        <v>22</v>
      </c>
      <c r="L8" t="s">
        <v>207</v>
      </c>
    </row>
    <row r="9" spans="2:15" ht="12.75">
      <c r="B9">
        <v>57</v>
      </c>
      <c r="C9">
        <v>710</v>
      </c>
      <c r="D9">
        <v>20</v>
      </c>
      <c r="E9">
        <f aca="true" t="shared" si="0" ref="E9:E17">SUM(C9*D9)</f>
        <v>14200</v>
      </c>
      <c r="G9">
        <v>25</v>
      </c>
      <c r="H9">
        <v>418</v>
      </c>
      <c r="I9">
        <v>20</v>
      </c>
      <c r="J9">
        <f>SUM(H9*I9/1000)</f>
        <v>8.36</v>
      </c>
      <c r="L9">
        <v>80</v>
      </c>
      <c r="M9">
        <v>3794</v>
      </c>
      <c r="N9">
        <v>2</v>
      </c>
      <c r="O9">
        <f>SUM(M9*N9/1000)</f>
        <v>7.588</v>
      </c>
    </row>
    <row r="10" spans="2:15" ht="12.75">
      <c r="B10">
        <v>76</v>
      </c>
      <c r="C10">
        <v>849</v>
      </c>
      <c r="E10">
        <f t="shared" si="0"/>
        <v>0</v>
      </c>
      <c r="G10">
        <v>20</v>
      </c>
      <c r="H10">
        <v>289</v>
      </c>
      <c r="I10">
        <v>16</v>
      </c>
      <c r="J10">
        <f>SUM(H10*I10/1000)</f>
        <v>4.624</v>
      </c>
      <c r="L10">
        <v>50</v>
      </c>
      <c r="M10">
        <v>2477</v>
      </c>
      <c r="N10">
        <v>2</v>
      </c>
      <c r="O10">
        <f>SUM(M10*N10/1000)</f>
        <v>4.954</v>
      </c>
    </row>
    <row r="11" spans="2:15" ht="12.75">
      <c r="B11">
        <v>89</v>
      </c>
      <c r="C11">
        <v>1006</v>
      </c>
      <c r="E11">
        <f t="shared" si="0"/>
        <v>0</v>
      </c>
      <c r="G11">
        <v>15</v>
      </c>
      <c r="H11">
        <v>228</v>
      </c>
      <c r="I11">
        <v>10</v>
      </c>
      <c r="J11">
        <f>SUM(H11*I11/1000)</f>
        <v>2.28</v>
      </c>
      <c r="L11">
        <v>100</v>
      </c>
      <c r="M11">
        <v>5352</v>
      </c>
      <c r="O11">
        <f>SUM(M11*N11/1000)</f>
        <v>0</v>
      </c>
    </row>
    <row r="12" spans="2:15" ht="12.75">
      <c r="B12">
        <v>40</v>
      </c>
      <c r="C12">
        <v>517</v>
      </c>
      <c r="E12">
        <f t="shared" si="0"/>
        <v>0</v>
      </c>
      <c r="G12">
        <v>32</v>
      </c>
      <c r="H12">
        <v>635</v>
      </c>
      <c r="J12">
        <f>SUM(H12*I12/1000)</f>
        <v>0</v>
      </c>
      <c r="O12">
        <f>SUM(O9:O11)</f>
        <v>12.542</v>
      </c>
    </row>
    <row r="13" spans="2:10" ht="12.75">
      <c r="B13">
        <v>32</v>
      </c>
      <c r="C13">
        <v>428</v>
      </c>
      <c r="E13">
        <f t="shared" si="0"/>
        <v>0</v>
      </c>
      <c r="G13">
        <v>57</v>
      </c>
      <c r="H13">
        <v>1197</v>
      </c>
      <c r="J13">
        <f>SUM(H13*I13/1000)</f>
        <v>0</v>
      </c>
    </row>
    <row r="14" spans="2:10" ht="12.75">
      <c r="B14">
        <v>25</v>
      </c>
      <c r="C14">
        <v>427</v>
      </c>
      <c r="D14">
        <v>30</v>
      </c>
      <c r="E14">
        <f t="shared" si="0"/>
        <v>12810</v>
      </c>
      <c r="J14">
        <f>SUM(J9:J13)</f>
        <v>15.263999999999998</v>
      </c>
    </row>
    <row r="15" spans="2:5" ht="12.75">
      <c r="B15">
        <v>108</v>
      </c>
      <c r="C15">
        <v>1256</v>
      </c>
      <c r="D15">
        <v>20</v>
      </c>
      <c r="E15">
        <f t="shared" si="0"/>
        <v>25120</v>
      </c>
    </row>
    <row r="16" spans="2:5" ht="12.75">
      <c r="B16">
        <v>20</v>
      </c>
      <c r="C16">
        <v>393</v>
      </c>
      <c r="E16">
        <f t="shared" si="0"/>
        <v>0</v>
      </c>
    </row>
    <row r="17" spans="2:5" ht="12.75">
      <c r="B17">
        <v>15</v>
      </c>
      <c r="C17">
        <v>373</v>
      </c>
      <c r="E17">
        <f t="shared" si="0"/>
        <v>0</v>
      </c>
    </row>
    <row r="18" ht="12.75">
      <c r="E18">
        <f>SUM(E9:E17)</f>
        <v>52130</v>
      </c>
    </row>
    <row r="20" ht="12.75">
      <c r="G20" t="s">
        <v>22</v>
      </c>
    </row>
    <row r="21" spans="2:10" ht="12.75">
      <c r="B21" t="s">
        <v>33</v>
      </c>
      <c r="G21">
        <v>32</v>
      </c>
      <c r="H21">
        <v>744</v>
      </c>
      <c r="I21">
        <v>2</v>
      </c>
      <c r="J21">
        <f>SUM(H21*I21/1000)</f>
        <v>1.488</v>
      </c>
    </row>
    <row r="22" spans="2:10" ht="12.75">
      <c r="B22">
        <v>76</v>
      </c>
      <c r="C22">
        <v>849</v>
      </c>
      <c r="E22">
        <f aca="true" t="shared" si="1" ref="E22:E29">SUM(C22*D22)</f>
        <v>0</v>
      </c>
      <c r="G22">
        <v>25</v>
      </c>
      <c r="H22">
        <v>498</v>
      </c>
      <c r="I22">
        <v>4</v>
      </c>
      <c r="J22">
        <f>SUM(H22*I22/1000)</f>
        <v>1.992</v>
      </c>
    </row>
    <row r="23" spans="2:10" ht="12.75">
      <c r="B23">
        <v>57</v>
      </c>
      <c r="C23">
        <v>710</v>
      </c>
      <c r="E23">
        <f t="shared" si="1"/>
        <v>0</v>
      </c>
      <c r="G23">
        <v>20</v>
      </c>
      <c r="H23">
        <v>383</v>
      </c>
      <c r="J23">
        <f>SUM(H23*I23/1000)</f>
        <v>0</v>
      </c>
    </row>
    <row r="24" spans="2:10" ht="12.75">
      <c r="B24">
        <v>40</v>
      </c>
      <c r="C24">
        <v>500</v>
      </c>
      <c r="E24">
        <f t="shared" si="1"/>
        <v>0</v>
      </c>
      <c r="G24">
        <v>15</v>
      </c>
      <c r="H24">
        <v>325</v>
      </c>
      <c r="J24">
        <f>SUM(H24*I24/1000)</f>
        <v>0</v>
      </c>
    </row>
    <row r="25" spans="2:10" ht="12.75">
      <c r="B25">
        <v>32</v>
      </c>
      <c r="C25">
        <v>411</v>
      </c>
      <c r="D25">
        <v>18</v>
      </c>
      <c r="E25">
        <f t="shared" si="1"/>
        <v>7398</v>
      </c>
      <c r="J25">
        <f>SUM(J22:J24)</f>
        <v>1.992</v>
      </c>
    </row>
    <row r="26" spans="2:5" ht="12.75">
      <c r="B26">
        <v>25</v>
      </c>
      <c r="C26">
        <v>410</v>
      </c>
      <c r="E26">
        <f t="shared" si="1"/>
        <v>0</v>
      </c>
    </row>
    <row r="27" spans="2:5" ht="12.75">
      <c r="B27">
        <v>108</v>
      </c>
      <c r="C27">
        <v>1256</v>
      </c>
      <c r="E27">
        <f t="shared" si="1"/>
        <v>0</v>
      </c>
    </row>
    <row r="28" spans="2:5" ht="12.75">
      <c r="B28">
        <v>20</v>
      </c>
      <c r="C28">
        <v>376</v>
      </c>
      <c r="E28">
        <f t="shared" si="1"/>
        <v>0</v>
      </c>
    </row>
    <row r="29" spans="2:5" ht="12.75">
      <c r="B29">
        <v>15</v>
      </c>
      <c r="C29">
        <v>373</v>
      </c>
      <c r="D29">
        <v>10</v>
      </c>
      <c r="E29">
        <f t="shared" si="1"/>
        <v>3730</v>
      </c>
    </row>
    <row r="30" ht="12.75">
      <c r="E30">
        <f>SUM(E22:E29)</f>
        <v>11128</v>
      </c>
    </row>
    <row r="34" ht="12.75">
      <c r="B34" t="s">
        <v>208</v>
      </c>
    </row>
    <row r="35" spans="2:5" ht="12.75">
      <c r="B35">
        <v>100</v>
      </c>
      <c r="C35">
        <v>835</v>
      </c>
      <c r="D35">
        <v>12</v>
      </c>
      <c r="E35">
        <f>SUM(C35*D35)</f>
        <v>10020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31">
      <selection activeCell="J16" sqref="J16"/>
    </sheetView>
  </sheetViews>
  <sheetFormatPr defaultColWidth="9.00390625" defaultRowHeight="12.75"/>
  <cols>
    <col min="2" max="2" width="22.375" style="0" customWidth="1"/>
    <col min="6" max="6" width="12.125" style="0" customWidth="1"/>
  </cols>
  <sheetData>
    <row r="1" spans="1:7" ht="12.75">
      <c r="A1" s="109"/>
      <c r="B1" s="109"/>
      <c r="C1" s="109"/>
      <c r="D1" s="110"/>
      <c r="E1" s="110"/>
      <c r="F1" s="110"/>
      <c r="G1" s="109"/>
    </row>
    <row r="2" spans="1:7" ht="18">
      <c r="A2" s="281" t="s">
        <v>36</v>
      </c>
      <c r="B2" s="281"/>
      <c r="C2" s="281"/>
      <c r="D2" s="281"/>
      <c r="E2" s="281"/>
      <c r="F2" s="281"/>
      <c r="G2" s="109"/>
    </row>
    <row r="3" spans="1:10" ht="157.5">
      <c r="A3" s="111" t="s">
        <v>0</v>
      </c>
      <c r="B3" s="282" t="s">
        <v>1</v>
      </c>
      <c r="C3" s="283"/>
      <c r="D3" s="112" t="s">
        <v>37</v>
      </c>
      <c r="E3" s="113" t="s">
        <v>43</v>
      </c>
      <c r="F3" s="113" t="s">
        <v>38</v>
      </c>
      <c r="G3" s="113" t="s">
        <v>318</v>
      </c>
      <c r="H3" s="192"/>
      <c r="I3" s="192"/>
      <c r="J3" s="192"/>
    </row>
    <row r="4" spans="1:10" ht="25.5">
      <c r="A4" s="114">
        <v>1</v>
      </c>
      <c r="B4" s="284">
        <v>2</v>
      </c>
      <c r="C4" s="285"/>
      <c r="D4" s="114">
        <v>3</v>
      </c>
      <c r="E4" s="115">
        <v>9</v>
      </c>
      <c r="F4" s="115" t="s">
        <v>39</v>
      </c>
      <c r="G4" s="191"/>
      <c r="H4" s="192"/>
      <c r="I4" s="192"/>
      <c r="J4" s="192"/>
    </row>
    <row r="5" spans="1:10" ht="12.75">
      <c r="A5" s="116">
        <v>1</v>
      </c>
      <c r="B5" s="116" t="s">
        <v>40</v>
      </c>
      <c r="C5" s="116">
        <v>1</v>
      </c>
      <c r="D5" s="116">
        <v>1975</v>
      </c>
      <c r="E5" s="117">
        <v>6027.9</v>
      </c>
      <c r="F5" s="118">
        <f>SUM(E5*3.41*12)</f>
        <v>246661.668</v>
      </c>
      <c r="G5" s="193"/>
      <c r="H5" s="192"/>
      <c r="I5" s="192"/>
      <c r="J5" s="192"/>
    </row>
    <row r="6" spans="1:10" ht="12.75">
      <c r="A6" s="116">
        <v>3</v>
      </c>
      <c r="B6" s="119" t="s">
        <v>40</v>
      </c>
      <c r="C6" s="119">
        <v>3</v>
      </c>
      <c r="D6" s="119">
        <v>1976</v>
      </c>
      <c r="E6" s="117">
        <v>6238</v>
      </c>
      <c r="F6" s="118">
        <f aca="true" t="shared" si="0" ref="F6:F67">SUM(E6*3.41*12)</f>
        <v>255258.96000000002</v>
      </c>
      <c r="G6" s="194"/>
      <c r="H6" s="192"/>
      <c r="I6" s="192"/>
      <c r="J6" s="192"/>
    </row>
    <row r="7" spans="1:10" ht="12.75">
      <c r="A7" s="116">
        <v>4</v>
      </c>
      <c r="B7" s="119" t="s">
        <v>40</v>
      </c>
      <c r="C7" s="119">
        <v>4</v>
      </c>
      <c r="D7" s="119">
        <v>1979</v>
      </c>
      <c r="E7" s="117">
        <v>5421.5</v>
      </c>
      <c r="F7" s="118">
        <f t="shared" si="0"/>
        <v>221847.78000000003</v>
      </c>
      <c r="G7" s="194"/>
      <c r="H7" s="192"/>
      <c r="I7" s="192"/>
      <c r="J7" s="192"/>
    </row>
    <row r="8" spans="1:10" ht="12.75">
      <c r="A8" s="116">
        <v>5</v>
      </c>
      <c r="B8" s="119" t="s">
        <v>4</v>
      </c>
      <c r="C8" s="119">
        <v>5</v>
      </c>
      <c r="D8" s="119">
        <v>1976</v>
      </c>
      <c r="E8" s="117">
        <v>5359.3</v>
      </c>
      <c r="F8" s="118">
        <f t="shared" si="0"/>
        <v>219302.55599999998</v>
      </c>
      <c r="G8" s="194"/>
      <c r="H8" s="192"/>
      <c r="I8" s="192"/>
      <c r="J8" s="192"/>
    </row>
    <row r="9" spans="1:10" ht="12.75">
      <c r="A9" s="116">
        <v>6</v>
      </c>
      <c r="B9" s="119" t="s">
        <v>4</v>
      </c>
      <c r="C9" s="119">
        <v>7</v>
      </c>
      <c r="D9" s="119">
        <v>1983</v>
      </c>
      <c r="E9" s="117">
        <v>2661.1</v>
      </c>
      <c r="F9" s="118">
        <f t="shared" si="0"/>
        <v>108892.212</v>
      </c>
      <c r="G9" s="194"/>
      <c r="H9" s="192"/>
      <c r="I9" s="192"/>
      <c r="J9" s="192"/>
    </row>
    <row r="10" spans="1:10" ht="12.75">
      <c r="A10" s="120">
        <v>7</v>
      </c>
      <c r="B10" s="120" t="s">
        <v>4</v>
      </c>
      <c r="C10" s="120" t="s">
        <v>5</v>
      </c>
      <c r="D10" s="120">
        <v>1981</v>
      </c>
      <c r="E10" s="120">
        <v>3402.7</v>
      </c>
      <c r="F10" s="118">
        <f t="shared" si="0"/>
        <v>139238.484</v>
      </c>
      <c r="G10" s="194"/>
      <c r="H10" s="192"/>
      <c r="I10" s="192"/>
      <c r="J10" s="192"/>
    </row>
    <row r="11" spans="1:10" ht="12.75">
      <c r="A11" s="116">
        <v>8</v>
      </c>
      <c r="B11" s="119" t="s">
        <v>4</v>
      </c>
      <c r="C11" s="119">
        <v>8</v>
      </c>
      <c r="D11" s="119">
        <v>1973</v>
      </c>
      <c r="E11" s="117">
        <v>4533.8</v>
      </c>
      <c r="F11" s="118">
        <f t="shared" si="0"/>
        <v>185523.09600000002</v>
      </c>
      <c r="G11" s="194"/>
      <c r="H11" s="192"/>
      <c r="I11" s="192"/>
      <c r="J11" s="192"/>
    </row>
    <row r="12" spans="1:10" ht="12.75">
      <c r="A12" s="116">
        <v>9</v>
      </c>
      <c r="B12" s="119" t="s">
        <v>4</v>
      </c>
      <c r="C12" s="119">
        <v>9</v>
      </c>
      <c r="D12" s="119">
        <v>1977</v>
      </c>
      <c r="E12" s="117">
        <v>4417.4</v>
      </c>
      <c r="F12" s="118">
        <f t="shared" si="0"/>
        <v>180760.00799999997</v>
      </c>
      <c r="G12" s="194"/>
      <c r="H12" s="192"/>
      <c r="I12" s="192"/>
      <c r="J12" s="192"/>
    </row>
    <row r="13" spans="1:10" ht="12.75">
      <c r="A13" s="116">
        <v>10</v>
      </c>
      <c r="B13" s="119" t="s">
        <v>4</v>
      </c>
      <c r="C13" s="119">
        <v>10</v>
      </c>
      <c r="D13" s="119">
        <v>1973</v>
      </c>
      <c r="E13" s="117">
        <v>3358.5</v>
      </c>
      <c r="F13" s="118">
        <f t="shared" si="0"/>
        <v>137429.82</v>
      </c>
      <c r="G13" s="194"/>
      <c r="H13" s="192"/>
      <c r="I13" s="192"/>
      <c r="J13" s="192"/>
    </row>
    <row r="14" spans="1:10" ht="12.75">
      <c r="A14" s="116">
        <v>11</v>
      </c>
      <c r="B14" s="119" t="s">
        <v>4</v>
      </c>
      <c r="C14" s="119">
        <v>11</v>
      </c>
      <c r="D14" s="119">
        <v>1977</v>
      </c>
      <c r="E14" s="117">
        <v>3362.2</v>
      </c>
      <c r="F14" s="118">
        <f t="shared" si="0"/>
        <v>137581.224</v>
      </c>
      <c r="G14" s="194"/>
      <c r="H14" s="192"/>
      <c r="I14" s="192"/>
      <c r="J14" s="192"/>
    </row>
    <row r="15" spans="1:10" ht="12.75">
      <c r="A15" s="116">
        <v>12</v>
      </c>
      <c r="B15" s="119" t="s">
        <v>4</v>
      </c>
      <c r="C15" s="119">
        <v>27</v>
      </c>
      <c r="D15" s="120">
        <v>1997</v>
      </c>
      <c r="E15" s="117">
        <v>5275</v>
      </c>
      <c r="F15" s="118">
        <f t="shared" si="0"/>
        <v>215853</v>
      </c>
      <c r="G15" s="194"/>
      <c r="H15" s="192"/>
      <c r="I15" s="192"/>
      <c r="J15" s="192"/>
    </row>
    <row r="16" spans="1:10" ht="12.75">
      <c r="A16" s="116">
        <v>13</v>
      </c>
      <c r="B16" s="119" t="s">
        <v>4</v>
      </c>
      <c r="C16" s="119">
        <v>28</v>
      </c>
      <c r="D16" s="120">
        <v>1993</v>
      </c>
      <c r="E16" s="117">
        <v>6930.3</v>
      </c>
      <c r="F16" s="118">
        <f t="shared" si="0"/>
        <v>283587.876</v>
      </c>
      <c r="G16" s="194"/>
      <c r="H16" s="192"/>
      <c r="I16" s="192"/>
      <c r="J16" s="192"/>
    </row>
    <row r="17" spans="1:10" ht="12.75">
      <c r="A17" s="116">
        <v>14</v>
      </c>
      <c r="B17" s="119" t="s">
        <v>4</v>
      </c>
      <c r="C17" s="119">
        <v>29</v>
      </c>
      <c r="D17" s="120" t="s">
        <v>41</v>
      </c>
      <c r="E17" s="117">
        <v>11346.8</v>
      </c>
      <c r="F17" s="118">
        <f t="shared" si="0"/>
        <v>464311.056</v>
      </c>
      <c r="G17" s="194"/>
      <c r="H17" s="192"/>
      <c r="I17" s="192"/>
      <c r="J17" s="192"/>
    </row>
    <row r="18" spans="1:10" ht="12.75">
      <c r="A18" s="116">
        <v>15</v>
      </c>
      <c r="B18" s="119" t="s">
        <v>4</v>
      </c>
      <c r="C18" s="119">
        <v>30</v>
      </c>
      <c r="D18" s="119">
        <v>1977</v>
      </c>
      <c r="E18" s="117">
        <v>3964</v>
      </c>
      <c r="F18" s="118">
        <f t="shared" si="0"/>
        <v>162206.88</v>
      </c>
      <c r="G18" s="194"/>
      <c r="H18" s="192"/>
      <c r="I18" s="192"/>
      <c r="J18" s="192"/>
    </row>
    <row r="19" spans="1:10" ht="12.75">
      <c r="A19" s="116">
        <v>16</v>
      </c>
      <c r="B19" s="119" t="s">
        <v>4</v>
      </c>
      <c r="C19" s="119">
        <v>35</v>
      </c>
      <c r="D19" s="119">
        <v>1991</v>
      </c>
      <c r="E19" s="117">
        <v>3822.5</v>
      </c>
      <c r="F19" s="118">
        <f t="shared" si="0"/>
        <v>156416.7</v>
      </c>
      <c r="G19" s="194"/>
      <c r="H19" s="192"/>
      <c r="I19" s="192"/>
      <c r="J19" s="192"/>
    </row>
    <row r="20" spans="1:10" ht="12.75">
      <c r="A20" s="116">
        <v>17</v>
      </c>
      <c r="B20" s="119" t="s">
        <v>4</v>
      </c>
      <c r="C20" s="119">
        <v>38</v>
      </c>
      <c r="D20" s="119">
        <v>1986</v>
      </c>
      <c r="E20" s="121">
        <v>5360.4</v>
      </c>
      <c r="F20" s="118">
        <f t="shared" si="0"/>
        <v>219347.568</v>
      </c>
      <c r="G20" s="194"/>
      <c r="H20" s="192"/>
      <c r="I20" s="192"/>
      <c r="J20" s="192"/>
    </row>
    <row r="21" spans="1:10" ht="12.75">
      <c r="A21" s="116">
        <v>18</v>
      </c>
      <c r="B21" s="119" t="s">
        <v>4</v>
      </c>
      <c r="C21" s="119">
        <v>40</v>
      </c>
      <c r="D21" s="116">
        <v>2003</v>
      </c>
      <c r="E21" s="117">
        <v>6493.7</v>
      </c>
      <c r="F21" s="118">
        <f t="shared" si="0"/>
        <v>265722.204</v>
      </c>
      <c r="G21" s="194"/>
      <c r="H21" s="192"/>
      <c r="I21" s="192"/>
      <c r="J21" s="192"/>
    </row>
    <row r="22" spans="1:10" ht="12.75">
      <c r="A22" s="116">
        <v>19</v>
      </c>
      <c r="B22" s="119" t="s">
        <v>6</v>
      </c>
      <c r="C22" s="119">
        <v>1</v>
      </c>
      <c r="D22" s="119">
        <v>1960</v>
      </c>
      <c r="E22" s="117">
        <v>494</v>
      </c>
      <c r="F22" s="118">
        <f t="shared" si="0"/>
        <v>20214.48</v>
      </c>
      <c r="G22" s="194"/>
      <c r="H22" s="192"/>
      <c r="I22" s="192"/>
      <c r="J22" s="192"/>
    </row>
    <row r="23" spans="1:10" ht="12.75">
      <c r="A23" s="116">
        <v>20</v>
      </c>
      <c r="B23" s="119" t="s">
        <v>6</v>
      </c>
      <c r="C23" s="119">
        <v>2</v>
      </c>
      <c r="D23" s="119">
        <v>1963</v>
      </c>
      <c r="E23" s="122">
        <v>2452.5</v>
      </c>
      <c r="F23" s="118">
        <f t="shared" si="0"/>
        <v>100356.29999999999</v>
      </c>
      <c r="G23" s="194"/>
      <c r="H23" s="192"/>
      <c r="I23" s="192"/>
      <c r="J23" s="192"/>
    </row>
    <row r="24" spans="1:10" ht="12.75">
      <c r="A24" s="116">
        <v>21</v>
      </c>
      <c r="B24" s="119" t="s">
        <v>6</v>
      </c>
      <c r="C24" s="119">
        <v>6</v>
      </c>
      <c r="D24" s="119">
        <v>1963</v>
      </c>
      <c r="E24" s="123">
        <v>1822.4</v>
      </c>
      <c r="F24" s="118">
        <f t="shared" si="0"/>
        <v>74572.60800000001</v>
      </c>
      <c r="G24" s="194"/>
      <c r="H24" s="192"/>
      <c r="I24" s="192"/>
      <c r="J24" s="192"/>
    </row>
    <row r="25" spans="1:10" ht="12.75">
      <c r="A25" s="116">
        <v>22</v>
      </c>
      <c r="B25" s="119" t="s">
        <v>6</v>
      </c>
      <c r="C25" s="119">
        <v>8</v>
      </c>
      <c r="D25" s="119">
        <v>1962</v>
      </c>
      <c r="E25" s="123">
        <v>2482.1</v>
      </c>
      <c r="F25" s="118">
        <f t="shared" si="0"/>
        <v>101567.53199999999</v>
      </c>
      <c r="G25" s="194"/>
      <c r="H25" s="192"/>
      <c r="I25" s="192"/>
      <c r="J25" s="192"/>
    </row>
    <row r="26" spans="1:10" ht="12.75">
      <c r="A26" s="116">
        <v>23</v>
      </c>
      <c r="B26" s="119" t="s">
        <v>6</v>
      </c>
      <c r="C26" s="119">
        <v>10</v>
      </c>
      <c r="D26" s="119">
        <v>1964</v>
      </c>
      <c r="E26" s="123">
        <v>2500.8</v>
      </c>
      <c r="F26" s="118">
        <f t="shared" si="0"/>
        <v>102332.736</v>
      </c>
      <c r="G26" s="194"/>
      <c r="H26" s="192"/>
      <c r="I26" s="192"/>
      <c r="J26" s="192"/>
    </row>
    <row r="27" spans="1:10" ht="12.75">
      <c r="A27" s="120">
        <v>24</v>
      </c>
      <c r="B27" s="120" t="s">
        <v>6</v>
      </c>
      <c r="C27" s="120">
        <v>12</v>
      </c>
      <c r="D27" s="120">
        <v>1964</v>
      </c>
      <c r="E27" s="123">
        <v>2316.1</v>
      </c>
      <c r="F27" s="118">
        <f t="shared" si="0"/>
        <v>94774.812</v>
      </c>
      <c r="G27" s="194"/>
      <c r="H27" s="192"/>
      <c r="I27" s="192"/>
      <c r="J27" s="192"/>
    </row>
    <row r="28" spans="1:10" ht="12.75">
      <c r="A28" s="116">
        <v>25</v>
      </c>
      <c r="B28" s="119" t="s">
        <v>6</v>
      </c>
      <c r="C28" s="119">
        <v>14</v>
      </c>
      <c r="D28" s="119">
        <v>1965</v>
      </c>
      <c r="E28" s="123">
        <v>3033.3</v>
      </c>
      <c r="F28" s="118">
        <f t="shared" si="0"/>
        <v>124122.63600000003</v>
      </c>
      <c r="G28" s="194"/>
      <c r="H28" s="192"/>
      <c r="I28" s="192"/>
      <c r="J28" s="192"/>
    </row>
    <row r="29" spans="1:10" ht="12.75">
      <c r="A29" s="116">
        <v>26</v>
      </c>
      <c r="B29" s="119" t="s">
        <v>6</v>
      </c>
      <c r="C29" s="119">
        <v>18</v>
      </c>
      <c r="D29" s="119">
        <v>1967</v>
      </c>
      <c r="E29" s="123">
        <v>3058.5</v>
      </c>
      <c r="F29" s="118">
        <f t="shared" si="0"/>
        <v>125153.82</v>
      </c>
      <c r="G29" s="194"/>
      <c r="H29" s="192"/>
      <c r="I29" s="192"/>
      <c r="J29" s="192"/>
    </row>
    <row r="30" spans="1:10" ht="12.75">
      <c r="A30" s="116">
        <v>27</v>
      </c>
      <c r="B30" s="119" t="s">
        <v>7</v>
      </c>
      <c r="C30" s="119">
        <v>1</v>
      </c>
      <c r="D30" s="119">
        <v>1962</v>
      </c>
      <c r="E30" s="123">
        <v>1472.6</v>
      </c>
      <c r="F30" s="118">
        <f t="shared" si="0"/>
        <v>60258.792</v>
      </c>
      <c r="G30" s="194"/>
      <c r="H30" s="192"/>
      <c r="I30" s="192"/>
      <c r="J30" s="192"/>
    </row>
    <row r="31" spans="1:10" ht="12.75">
      <c r="A31" s="116">
        <v>28</v>
      </c>
      <c r="B31" s="119" t="s">
        <v>7</v>
      </c>
      <c r="C31" s="119">
        <v>2</v>
      </c>
      <c r="D31" s="119">
        <v>1961</v>
      </c>
      <c r="E31" s="123">
        <v>1498.4</v>
      </c>
      <c r="F31" s="118">
        <f t="shared" si="0"/>
        <v>61314.528000000006</v>
      </c>
      <c r="G31" s="194"/>
      <c r="H31" s="192"/>
      <c r="I31" s="192"/>
      <c r="J31" s="192"/>
    </row>
    <row r="32" spans="1:10" ht="12.75">
      <c r="A32" s="116">
        <v>29</v>
      </c>
      <c r="B32" s="119" t="s">
        <v>7</v>
      </c>
      <c r="C32" s="119">
        <v>3</v>
      </c>
      <c r="D32" s="119">
        <v>1961</v>
      </c>
      <c r="E32" s="123">
        <v>1398.4</v>
      </c>
      <c r="F32" s="118">
        <f t="shared" si="0"/>
        <v>57222.528000000006</v>
      </c>
      <c r="G32" s="194"/>
      <c r="H32" s="192"/>
      <c r="I32" s="192"/>
      <c r="J32" s="192"/>
    </row>
    <row r="33" spans="1:10" ht="12.75">
      <c r="A33" s="116">
        <v>30</v>
      </c>
      <c r="B33" s="119" t="s">
        <v>7</v>
      </c>
      <c r="C33" s="119">
        <v>4</v>
      </c>
      <c r="D33" s="119">
        <v>1960</v>
      </c>
      <c r="E33" s="117">
        <v>1492.6</v>
      </c>
      <c r="F33" s="118">
        <f t="shared" si="0"/>
        <v>61077.191999999995</v>
      </c>
      <c r="G33" s="194"/>
      <c r="H33" s="192"/>
      <c r="I33" s="192"/>
      <c r="J33" s="192"/>
    </row>
    <row r="34" spans="1:10" ht="12.75">
      <c r="A34" s="116">
        <v>31</v>
      </c>
      <c r="B34" s="119" t="s">
        <v>7</v>
      </c>
      <c r="C34" s="119" t="s">
        <v>8</v>
      </c>
      <c r="D34" s="119">
        <v>1964</v>
      </c>
      <c r="E34" s="123">
        <v>2463.8</v>
      </c>
      <c r="F34" s="118">
        <f t="shared" si="0"/>
        <v>100818.69600000001</v>
      </c>
      <c r="G34" s="194"/>
      <c r="H34" s="192"/>
      <c r="I34" s="192"/>
      <c r="J34" s="192"/>
    </row>
    <row r="35" spans="1:10" ht="12.75">
      <c r="A35" s="116">
        <v>32</v>
      </c>
      <c r="B35" s="119" t="s">
        <v>7</v>
      </c>
      <c r="C35" s="119">
        <v>7</v>
      </c>
      <c r="D35" s="119">
        <v>1959</v>
      </c>
      <c r="E35" s="123">
        <v>1410.8</v>
      </c>
      <c r="F35" s="118">
        <f t="shared" si="0"/>
        <v>57729.936</v>
      </c>
      <c r="G35" s="194"/>
      <c r="H35" s="192"/>
      <c r="I35" s="192"/>
      <c r="J35" s="192"/>
    </row>
    <row r="36" spans="1:10" ht="12.75">
      <c r="A36" s="116">
        <v>33</v>
      </c>
      <c r="B36" s="119" t="s">
        <v>7</v>
      </c>
      <c r="C36" s="119">
        <v>8</v>
      </c>
      <c r="D36" s="119">
        <v>1960</v>
      </c>
      <c r="E36" s="123">
        <v>1851.6</v>
      </c>
      <c r="F36" s="118">
        <f t="shared" si="0"/>
        <v>75767.47200000001</v>
      </c>
      <c r="G36" s="194"/>
      <c r="H36" s="192"/>
      <c r="I36" s="192"/>
      <c r="J36" s="192"/>
    </row>
    <row r="37" spans="1:10" ht="12.75">
      <c r="A37" s="116">
        <v>34</v>
      </c>
      <c r="B37" s="119" t="s">
        <v>7</v>
      </c>
      <c r="C37" s="119" t="s">
        <v>9</v>
      </c>
      <c r="D37" s="119">
        <v>1964</v>
      </c>
      <c r="E37" s="123">
        <v>2471.9</v>
      </c>
      <c r="F37" s="118">
        <f t="shared" si="0"/>
        <v>101150.148</v>
      </c>
      <c r="G37" s="194"/>
      <c r="H37" s="192"/>
      <c r="I37" s="192"/>
      <c r="J37" s="192"/>
    </row>
    <row r="38" spans="1:10" ht="12.75">
      <c r="A38" s="116">
        <v>35</v>
      </c>
      <c r="B38" s="119" t="s">
        <v>7</v>
      </c>
      <c r="C38" s="119">
        <v>9</v>
      </c>
      <c r="D38" s="119">
        <v>1963</v>
      </c>
      <c r="E38" s="123">
        <v>2494.3</v>
      </c>
      <c r="F38" s="118">
        <f t="shared" si="0"/>
        <v>102066.756</v>
      </c>
      <c r="G38" s="194"/>
      <c r="H38" s="192"/>
      <c r="I38" s="192"/>
      <c r="J38" s="192"/>
    </row>
    <row r="39" spans="1:10" ht="12.75">
      <c r="A39" s="116">
        <v>36</v>
      </c>
      <c r="B39" s="119" t="s">
        <v>7</v>
      </c>
      <c r="C39" s="119">
        <v>10</v>
      </c>
      <c r="D39" s="119">
        <v>1961</v>
      </c>
      <c r="E39" s="123">
        <v>1815.8</v>
      </c>
      <c r="F39" s="118">
        <f t="shared" si="0"/>
        <v>74302.536</v>
      </c>
      <c r="G39" s="194"/>
      <c r="H39" s="192"/>
      <c r="I39" s="192"/>
      <c r="J39" s="192"/>
    </row>
    <row r="40" spans="1:10" ht="12.75">
      <c r="A40" s="116">
        <v>37</v>
      </c>
      <c r="B40" s="119" t="s">
        <v>7</v>
      </c>
      <c r="C40" s="119">
        <v>12</v>
      </c>
      <c r="D40" s="119">
        <v>1968</v>
      </c>
      <c r="E40" s="117">
        <v>2503.4</v>
      </c>
      <c r="F40" s="118">
        <f t="shared" si="0"/>
        <v>102439.12800000001</v>
      </c>
      <c r="G40" s="194"/>
      <c r="H40" s="192"/>
      <c r="I40" s="192"/>
      <c r="J40" s="192"/>
    </row>
    <row r="41" spans="1:10" ht="12.75">
      <c r="A41" s="116">
        <v>38</v>
      </c>
      <c r="B41" s="119" t="s">
        <v>7</v>
      </c>
      <c r="C41" s="119">
        <v>14</v>
      </c>
      <c r="D41" s="119">
        <v>1969</v>
      </c>
      <c r="E41" s="123">
        <v>3333.9</v>
      </c>
      <c r="F41" s="118">
        <f t="shared" si="0"/>
        <v>136423.188</v>
      </c>
      <c r="G41" s="194"/>
      <c r="H41" s="192"/>
      <c r="I41" s="192"/>
      <c r="J41" s="192"/>
    </row>
    <row r="42" spans="1:10" ht="12.75">
      <c r="A42" s="116">
        <v>39</v>
      </c>
      <c r="B42" s="119" t="s">
        <v>7</v>
      </c>
      <c r="C42" s="119">
        <v>18</v>
      </c>
      <c r="D42" s="119">
        <v>1989</v>
      </c>
      <c r="E42" s="123">
        <v>5408.5</v>
      </c>
      <c r="F42" s="118">
        <f t="shared" si="0"/>
        <v>221315.82</v>
      </c>
      <c r="G42" s="194"/>
      <c r="H42" s="192"/>
      <c r="I42" s="192"/>
      <c r="J42" s="192"/>
    </row>
    <row r="43" spans="1:10" ht="12.75">
      <c r="A43" s="116">
        <v>40</v>
      </c>
      <c r="B43" s="119" t="s">
        <v>10</v>
      </c>
      <c r="C43" s="119">
        <v>2</v>
      </c>
      <c r="D43" s="119">
        <v>1970</v>
      </c>
      <c r="E43" s="124">
        <v>3618.3</v>
      </c>
      <c r="F43" s="118">
        <f t="shared" si="0"/>
        <v>148060.836</v>
      </c>
      <c r="G43" s="194"/>
      <c r="H43" s="192"/>
      <c r="I43" s="192"/>
      <c r="J43" s="192"/>
    </row>
    <row r="44" spans="1:10" ht="12.75">
      <c r="A44" s="116">
        <v>41</v>
      </c>
      <c r="B44" s="119" t="s">
        <v>10</v>
      </c>
      <c r="C44" s="119">
        <v>4</v>
      </c>
      <c r="D44" s="119">
        <v>1961</v>
      </c>
      <c r="E44" s="123">
        <v>1500.8</v>
      </c>
      <c r="F44" s="118">
        <f t="shared" si="0"/>
        <v>61412.736000000004</v>
      </c>
      <c r="G44" s="194"/>
      <c r="H44" s="192"/>
      <c r="I44" s="192"/>
      <c r="J44" s="192"/>
    </row>
    <row r="45" spans="1:10" ht="12.75">
      <c r="A45" s="116">
        <v>42</v>
      </c>
      <c r="B45" s="119" t="s">
        <v>10</v>
      </c>
      <c r="C45" s="119">
        <v>6</v>
      </c>
      <c r="D45" s="119">
        <v>1960</v>
      </c>
      <c r="E45" s="123">
        <v>1474.2</v>
      </c>
      <c r="F45" s="118">
        <f t="shared" si="0"/>
        <v>60324.263999999996</v>
      </c>
      <c r="G45" s="194"/>
      <c r="H45" s="192"/>
      <c r="I45" s="192"/>
      <c r="J45" s="192"/>
    </row>
    <row r="46" spans="1:10" ht="12.75">
      <c r="A46" s="116">
        <v>43</v>
      </c>
      <c r="B46" s="119" t="s">
        <v>11</v>
      </c>
      <c r="C46" s="119">
        <v>6</v>
      </c>
      <c r="D46" s="119">
        <v>1968</v>
      </c>
      <c r="E46" s="123">
        <v>2954.5</v>
      </c>
      <c r="F46" s="118">
        <f t="shared" si="0"/>
        <v>120898.14000000001</v>
      </c>
      <c r="G46" s="194"/>
      <c r="H46" s="192"/>
      <c r="I46" s="192"/>
      <c r="J46" s="192"/>
    </row>
    <row r="47" spans="1:10" ht="12.75">
      <c r="A47" s="116">
        <v>44</v>
      </c>
      <c r="B47" s="119" t="s">
        <v>11</v>
      </c>
      <c r="C47" s="119">
        <v>7</v>
      </c>
      <c r="D47" s="119">
        <v>1960</v>
      </c>
      <c r="E47" s="117">
        <v>2142.1</v>
      </c>
      <c r="F47" s="118">
        <f t="shared" si="0"/>
        <v>87654.73199999999</v>
      </c>
      <c r="G47" s="194"/>
      <c r="H47" s="192"/>
      <c r="I47" s="192"/>
      <c r="J47" s="192"/>
    </row>
    <row r="48" spans="1:10" ht="12.75">
      <c r="A48" s="116">
        <v>45</v>
      </c>
      <c r="B48" s="119" t="s">
        <v>11</v>
      </c>
      <c r="C48" s="119">
        <v>8</v>
      </c>
      <c r="D48" s="119">
        <v>1971</v>
      </c>
      <c r="E48" s="117">
        <v>3283</v>
      </c>
      <c r="F48" s="118">
        <f t="shared" si="0"/>
        <v>134340.36000000002</v>
      </c>
      <c r="G48" s="194"/>
      <c r="H48" s="192"/>
      <c r="I48" s="192"/>
      <c r="J48" s="192"/>
    </row>
    <row r="49" spans="1:10" ht="12.75">
      <c r="A49" s="116">
        <v>46</v>
      </c>
      <c r="B49" s="119" t="s">
        <v>11</v>
      </c>
      <c r="C49" s="119">
        <v>10</v>
      </c>
      <c r="D49" s="119">
        <v>1971</v>
      </c>
      <c r="E49" s="123">
        <v>3070.7</v>
      </c>
      <c r="F49" s="118">
        <f t="shared" si="0"/>
        <v>125653.044</v>
      </c>
      <c r="G49" s="194"/>
      <c r="H49" s="192"/>
      <c r="I49" s="192"/>
      <c r="J49" s="192"/>
    </row>
    <row r="50" spans="1:10" ht="12.75">
      <c r="A50" s="116">
        <v>47</v>
      </c>
      <c r="B50" s="119" t="s">
        <v>12</v>
      </c>
      <c r="C50" s="119">
        <v>1</v>
      </c>
      <c r="D50" s="119">
        <v>1957</v>
      </c>
      <c r="E50" s="117">
        <v>649.3</v>
      </c>
      <c r="F50" s="118">
        <f t="shared" si="0"/>
        <v>26569.356</v>
      </c>
      <c r="G50" s="194"/>
      <c r="H50" s="192"/>
      <c r="I50" s="192"/>
      <c r="J50" s="192"/>
    </row>
    <row r="51" spans="1:10" ht="12.75">
      <c r="A51" s="116">
        <v>48</v>
      </c>
      <c r="B51" s="119" t="s">
        <v>12</v>
      </c>
      <c r="C51" s="119">
        <v>2</v>
      </c>
      <c r="D51" s="119">
        <v>1957</v>
      </c>
      <c r="E51" s="117">
        <v>1220.4</v>
      </c>
      <c r="F51" s="118">
        <f t="shared" si="0"/>
        <v>49938.768000000004</v>
      </c>
      <c r="G51" s="194"/>
      <c r="H51" s="192"/>
      <c r="I51" s="192"/>
      <c r="J51" s="192"/>
    </row>
    <row r="52" spans="1:10" ht="12.75">
      <c r="A52" s="116">
        <v>49</v>
      </c>
      <c r="B52" s="119" t="s">
        <v>12</v>
      </c>
      <c r="C52" s="119">
        <v>3</v>
      </c>
      <c r="D52" s="119">
        <v>1957</v>
      </c>
      <c r="E52" s="117">
        <v>658.8</v>
      </c>
      <c r="F52" s="118">
        <f t="shared" si="0"/>
        <v>26958.095999999998</v>
      </c>
      <c r="G52" s="194"/>
      <c r="H52" s="192"/>
      <c r="I52" s="192"/>
      <c r="J52" s="192"/>
    </row>
    <row r="53" spans="1:10" ht="12.75">
      <c r="A53" s="116">
        <v>50</v>
      </c>
      <c r="B53" s="119" t="s">
        <v>12</v>
      </c>
      <c r="C53" s="119">
        <v>4</v>
      </c>
      <c r="D53" s="119">
        <v>1955</v>
      </c>
      <c r="E53" s="117">
        <v>407.1</v>
      </c>
      <c r="F53" s="118">
        <f t="shared" si="0"/>
        <v>16658.532000000003</v>
      </c>
      <c r="G53" s="194"/>
      <c r="H53" s="192"/>
      <c r="I53" s="192"/>
      <c r="J53" s="192"/>
    </row>
    <row r="54" spans="1:10" ht="12.75">
      <c r="A54" s="116">
        <v>51</v>
      </c>
      <c r="B54" s="119" t="s">
        <v>12</v>
      </c>
      <c r="C54" s="119">
        <v>5</v>
      </c>
      <c r="D54" s="119">
        <v>1958</v>
      </c>
      <c r="E54" s="117">
        <v>663.9</v>
      </c>
      <c r="F54" s="118">
        <f t="shared" si="0"/>
        <v>27166.788</v>
      </c>
      <c r="G54" s="194"/>
      <c r="H54" s="192"/>
      <c r="I54" s="192"/>
      <c r="J54" s="192"/>
    </row>
    <row r="55" spans="1:10" ht="12.75">
      <c r="A55" s="116">
        <v>52</v>
      </c>
      <c r="B55" s="119" t="s">
        <v>12</v>
      </c>
      <c r="C55" s="119">
        <v>6</v>
      </c>
      <c r="D55" s="119">
        <v>1954</v>
      </c>
      <c r="E55" s="123">
        <v>408.7</v>
      </c>
      <c r="F55" s="118">
        <f t="shared" si="0"/>
        <v>16724.004</v>
      </c>
      <c r="G55" s="194"/>
      <c r="H55" s="192"/>
      <c r="I55" s="192"/>
      <c r="J55" s="192"/>
    </row>
    <row r="56" spans="1:10" ht="12.75">
      <c r="A56" s="116">
        <v>54</v>
      </c>
      <c r="B56" s="119" t="s">
        <v>12</v>
      </c>
      <c r="C56" s="119">
        <v>9</v>
      </c>
      <c r="D56" s="119">
        <v>1958</v>
      </c>
      <c r="E56" s="117">
        <v>662.2</v>
      </c>
      <c r="F56" s="118">
        <f t="shared" si="0"/>
        <v>27097.224000000002</v>
      </c>
      <c r="G56" s="194"/>
      <c r="H56" s="192"/>
      <c r="I56" s="192"/>
      <c r="J56" s="192"/>
    </row>
    <row r="57" spans="1:10" ht="12.75">
      <c r="A57" s="116">
        <v>55</v>
      </c>
      <c r="B57" s="119" t="s">
        <v>12</v>
      </c>
      <c r="C57" s="119">
        <v>10</v>
      </c>
      <c r="D57" s="119">
        <v>1955</v>
      </c>
      <c r="E57" s="123">
        <v>414.5</v>
      </c>
      <c r="F57" s="118">
        <f t="shared" si="0"/>
        <v>16961.340000000004</v>
      </c>
      <c r="G57" s="194"/>
      <c r="H57" s="192"/>
      <c r="I57" s="192"/>
      <c r="J57" s="192"/>
    </row>
    <row r="58" spans="1:10" ht="12.75">
      <c r="A58" s="116">
        <v>56</v>
      </c>
      <c r="B58" s="119" t="s">
        <v>12</v>
      </c>
      <c r="C58" s="119">
        <v>11</v>
      </c>
      <c r="D58" s="119">
        <v>1958</v>
      </c>
      <c r="E58" s="117">
        <v>667.6</v>
      </c>
      <c r="F58" s="118">
        <f t="shared" si="0"/>
        <v>27318.192000000003</v>
      </c>
      <c r="G58" s="194"/>
      <c r="H58" s="192"/>
      <c r="I58" s="192"/>
      <c r="J58" s="192"/>
    </row>
    <row r="59" spans="1:10" ht="12.75">
      <c r="A59" s="116">
        <v>57</v>
      </c>
      <c r="B59" s="119" t="s">
        <v>12</v>
      </c>
      <c r="C59" s="119">
        <v>13</v>
      </c>
      <c r="D59" s="119">
        <v>1958</v>
      </c>
      <c r="E59" s="117">
        <v>1976</v>
      </c>
      <c r="F59" s="118">
        <f t="shared" si="0"/>
        <v>80857.92</v>
      </c>
      <c r="G59" s="194"/>
      <c r="H59" s="192"/>
      <c r="I59" s="192"/>
      <c r="J59" s="192"/>
    </row>
    <row r="60" spans="1:10" ht="12.75">
      <c r="A60" s="116">
        <v>58</v>
      </c>
      <c r="B60" s="119" t="s">
        <v>12</v>
      </c>
      <c r="C60" s="119">
        <v>15</v>
      </c>
      <c r="D60" s="119">
        <v>1959</v>
      </c>
      <c r="E60" s="117">
        <v>2077.4</v>
      </c>
      <c r="F60" s="118">
        <f t="shared" si="0"/>
        <v>85007.208</v>
      </c>
      <c r="G60" s="194"/>
      <c r="H60" s="192"/>
      <c r="I60" s="192"/>
      <c r="J60" s="192"/>
    </row>
    <row r="61" spans="1:10" ht="12.75">
      <c r="A61" s="116">
        <v>59</v>
      </c>
      <c r="B61" s="119" t="s">
        <v>12</v>
      </c>
      <c r="C61" s="119">
        <v>16</v>
      </c>
      <c r="D61" s="119">
        <v>1964</v>
      </c>
      <c r="E61" s="123">
        <v>1959.6</v>
      </c>
      <c r="F61" s="118">
        <f t="shared" si="0"/>
        <v>80186.832</v>
      </c>
      <c r="G61" s="194"/>
      <c r="H61" s="192"/>
      <c r="I61" s="192"/>
      <c r="J61" s="192"/>
    </row>
    <row r="62" spans="1:10" ht="12.75">
      <c r="A62" s="116">
        <v>60</v>
      </c>
      <c r="B62" s="119" t="s">
        <v>12</v>
      </c>
      <c r="C62" s="119">
        <v>17</v>
      </c>
      <c r="D62" s="119">
        <v>1959</v>
      </c>
      <c r="E62" s="123">
        <v>1428.3</v>
      </c>
      <c r="F62" s="118">
        <f t="shared" si="0"/>
        <v>58446.03599999999</v>
      </c>
      <c r="G62" s="194"/>
      <c r="H62" s="192"/>
      <c r="I62" s="192"/>
      <c r="J62" s="192"/>
    </row>
    <row r="63" spans="1:10" ht="12.75">
      <c r="A63" s="116">
        <v>61</v>
      </c>
      <c r="B63" s="119" t="s">
        <v>12</v>
      </c>
      <c r="C63" s="119">
        <v>18</v>
      </c>
      <c r="D63" s="119">
        <v>1964</v>
      </c>
      <c r="E63" s="117">
        <v>1902.4</v>
      </c>
      <c r="F63" s="118">
        <f t="shared" si="0"/>
        <v>77846.208</v>
      </c>
      <c r="G63" s="194"/>
      <c r="H63" s="192"/>
      <c r="I63" s="192"/>
      <c r="J63" s="192"/>
    </row>
    <row r="64" spans="1:10" ht="12.75">
      <c r="A64" s="116">
        <v>62</v>
      </c>
      <c r="B64" s="119" t="s">
        <v>12</v>
      </c>
      <c r="C64" s="119">
        <v>20</v>
      </c>
      <c r="D64" s="119">
        <v>1965</v>
      </c>
      <c r="E64" s="123">
        <v>1959.7</v>
      </c>
      <c r="F64" s="118">
        <f t="shared" si="0"/>
        <v>80190.924</v>
      </c>
      <c r="G64" s="194"/>
      <c r="H64" s="192"/>
      <c r="I64" s="192"/>
      <c r="J64" s="192"/>
    </row>
    <row r="65" spans="1:10" ht="12.75">
      <c r="A65" s="116">
        <v>63</v>
      </c>
      <c r="B65" s="119" t="s">
        <v>16</v>
      </c>
      <c r="C65" s="119">
        <v>2</v>
      </c>
      <c r="D65" s="119">
        <v>1957</v>
      </c>
      <c r="E65" s="117">
        <v>1454.5</v>
      </c>
      <c r="F65" s="118">
        <f t="shared" si="0"/>
        <v>59518.14</v>
      </c>
      <c r="G65" s="194"/>
      <c r="H65" s="192"/>
      <c r="I65" s="192"/>
      <c r="J65" s="192"/>
    </row>
    <row r="66" spans="1:10" ht="12.75">
      <c r="A66" s="116">
        <v>64</v>
      </c>
      <c r="B66" s="119" t="s">
        <v>13</v>
      </c>
      <c r="C66" s="119">
        <v>4</v>
      </c>
      <c r="D66" s="119">
        <v>1955</v>
      </c>
      <c r="E66" s="123">
        <v>413.2</v>
      </c>
      <c r="F66" s="118">
        <f t="shared" si="0"/>
        <v>16908.144</v>
      </c>
      <c r="G66" s="194"/>
      <c r="H66" s="192"/>
      <c r="I66" s="192"/>
      <c r="J66" s="192"/>
    </row>
    <row r="67" spans="1:10" ht="12.75">
      <c r="A67" s="116">
        <v>65</v>
      </c>
      <c r="B67" s="119" t="s">
        <v>13</v>
      </c>
      <c r="C67" s="119">
        <v>6</v>
      </c>
      <c r="D67" s="119">
        <v>1955</v>
      </c>
      <c r="E67" s="117">
        <v>372.4</v>
      </c>
      <c r="F67" s="118">
        <f t="shared" si="0"/>
        <v>15238.608</v>
      </c>
      <c r="G67" s="194"/>
      <c r="H67" s="192"/>
      <c r="I67" s="192"/>
      <c r="J67" s="192"/>
    </row>
    <row r="68" spans="1:10" ht="12.75">
      <c r="A68" s="116">
        <v>67</v>
      </c>
      <c r="B68" s="119" t="s">
        <v>13</v>
      </c>
      <c r="C68" s="119">
        <v>10</v>
      </c>
      <c r="D68" s="119">
        <v>1956</v>
      </c>
      <c r="E68" s="123">
        <v>2035</v>
      </c>
      <c r="F68" s="118">
        <f aca="true" t="shared" si="1" ref="F68:F87">SUM(E68*3.41*12)</f>
        <v>83272.20000000001</v>
      </c>
      <c r="G68" s="195"/>
      <c r="H68" s="192"/>
      <c r="I68" s="192"/>
      <c r="J68" s="192"/>
    </row>
    <row r="69" spans="1:10" ht="12.75">
      <c r="A69" s="116">
        <v>68</v>
      </c>
      <c r="B69" s="119" t="s">
        <v>13</v>
      </c>
      <c r="C69" s="119">
        <v>12</v>
      </c>
      <c r="D69" s="119">
        <v>1958</v>
      </c>
      <c r="E69" s="117">
        <v>652.5</v>
      </c>
      <c r="F69" s="118">
        <f t="shared" si="1"/>
        <v>26700.300000000003</v>
      </c>
      <c r="G69" s="194"/>
      <c r="H69" s="192"/>
      <c r="I69" s="192"/>
      <c r="J69" s="192"/>
    </row>
    <row r="70" spans="1:10" ht="12.75">
      <c r="A70" s="116">
        <v>69</v>
      </c>
      <c r="B70" s="119" t="s">
        <v>13</v>
      </c>
      <c r="C70" s="119">
        <v>16</v>
      </c>
      <c r="D70" s="119">
        <v>1962</v>
      </c>
      <c r="E70" s="123">
        <v>1450.3</v>
      </c>
      <c r="F70" s="118">
        <f t="shared" si="1"/>
        <v>59346.276</v>
      </c>
      <c r="G70" s="194"/>
      <c r="H70" s="192"/>
      <c r="I70" s="192"/>
      <c r="J70" s="192"/>
    </row>
    <row r="71" spans="1:10" ht="12.75">
      <c r="A71" s="116">
        <v>70</v>
      </c>
      <c r="B71" s="119" t="s">
        <v>13</v>
      </c>
      <c r="C71" s="119">
        <v>18</v>
      </c>
      <c r="D71" s="119">
        <v>1962</v>
      </c>
      <c r="E71" s="123">
        <v>1467.3</v>
      </c>
      <c r="F71" s="118">
        <f t="shared" si="1"/>
        <v>60041.916000000005</v>
      </c>
      <c r="G71" s="194"/>
      <c r="H71" s="192"/>
      <c r="I71" s="192"/>
      <c r="J71" s="192"/>
    </row>
    <row r="72" spans="1:10" ht="12.75">
      <c r="A72" s="116">
        <v>71</v>
      </c>
      <c r="B72" s="119" t="s">
        <v>13</v>
      </c>
      <c r="C72" s="119">
        <v>20</v>
      </c>
      <c r="D72" s="119">
        <v>1963</v>
      </c>
      <c r="E72" s="123">
        <v>2489.3</v>
      </c>
      <c r="F72" s="118">
        <f t="shared" si="1"/>
        <v>101862.15600000002</v>
      </c>
      <c r="G72" s="194"/>
      <c r="H72" s="192"/>
      <c r="I72" s="192"/>
      <c r="J72" s="192"/>
    </row>
    <row r="73" spans="1:10" ht="12.75">
      <c r="A73" s="116">
        <v>72</v>
      </c>
      <c r="B73" s="119" t="s">
        <v>14</v>
      </c>
      <c r="C73" s="119">
        <v>1</v>
      </c>
      <c r="D73" s="119">
        <v>1956</v>
      </c>
      <c r="E73" s="123">
        <v>1445.5</v>
      </c>
      <c r="F73" s="118">
        <f t="shared" si="1"/>
        <v>59149.86000000001</v>
      </c>
      <c r="G73" s="194"/>
      <c r="H73" s="192"/>
      <c r="I73" s="192"/>
      <c r="J73" s="192"/>
    </row>
    <row r="74" spans="1:10" ht="12.75">
      <c r="A74" s="116">
        <v>73</v>
      </c>
      <c r="B74" s="119" t="s">
        <v>14</v>
      </c>
      <c r="C74" s="119">
        <v>3</v>
      </c>
      <c r="D74" s="119">
        <v>1957</v>
      </c>
      <c r="E74" s="123">
        <v>2017.9</v>
      </c>
      <c r="F74" s="118">
        <f t="shared" si="1"/>
        <v>82572.46800000001</v>
      </c>
      <c r="G74" s="194"/>
      <c r="H74" s="192"/>
      <c r="I74" s="192"/>
      <c r="J74" s="192"/>
    </row>
    <row r="75" spans="1:10" ht="12.75">
      <c r="A75" s="116">
        <v>74</v>
      </c>
      <c r="B75" s="119" t="s">
        <v>14</v>
      </c>
      <c r="C75" s="119">
        <v>5</v>
      </c>
      <c r="D75" s="119">
        <v>1960</v>
      </c>
      <c r="E75" s="117">
        <v>1225.9</v>
      </c>
      <c r="F75" s="118">
        <f t="shared" si="1"/>
        <v>50163.82800000001</v>
      </c>
      <c r="G75" s="194"/>
      <c r="H75" s="192"/>
      <c r="I75" s="192"/>
      <c r="J75" s="192"/>
    </row>
    <row r="76" spans="1:10" ht="12.75">
      <c r="A76" s="116">
        <v>75</v>
      </c>
      <c r="B76" s="119" t="s">
        <v>14</v>
      </c>
      <c r="C76" s="119">
        <v>7</v>
      </c>
      <c r="D76" s="119">
        <v>1960</v>
      </c>
      <c r="E76" s="123">
        <v>1974.7</v>
      </c>
      <c r="F76" s="118">
        <f t="shared" si="1"/>
        <v>80804.72400000002</v>
      </c>
      <c r="G76" s="194"/>
      <c r="H76" s="192"/>
      <c r="I76" s="192"/>
      <c r="J76" s="192"/>
    </row>
    <row r="77" spans="1:10" ht="12.75">
      <c r="A77" s="116">
        <v>76</v>
      </c>
      <c r="B77" s="119" t="s">
        <v>14</v>
      </c>
      <c r="C77" s="119" t="s">
        <v>9</v>
      </c>
      <c r="D77" s="119">
        <v>1999</v>
      </c>
      <c r="E77" s="123">
        <v>1158.7</v>
      </c>
      <c r="F77" s="118">
        <f t="shared" si="1"/>
        <v>47414.004</v>
      </c>
      <c r="G77" s="194"/>
      <c r="H77" s="192"/>
      <c r="I77" s="192"/>
      <c r="J77" s="192"/>
    </row>
    <row r="78" spans="1:10" ht="12.75">
      <c r="A78" s="116">
        <v>77</v>
      </c>
      <c r="B78" s="119" t="s">
        <v>14</v>
      </c>
      <c r="C78" s="119">
        <v>9</v>
      </c>
      <c r="D78" s="119">
        <v>1960</v>
      </c>
      <c r="E78" s="123">
        <v>1473.5</v>
      </c>
      <c r="F78" s="118">
        <f t="shared" si="1"/>
        <v>60295.62</v>
      </c>
      <c r="G78" s="194"/>
      <c r="H78" s="192"/>
      <c r="I78" s="192"/>
      <c r="J78" s="192"/>
    </row>
    <row r="79" spans="1:10" ht="12.75">
      <c r="A79" s="116">
        <v>78</v>
      </c>
      <c r="B79" s="119" t="s">
        <v>14</v>
      </c>
      <c r="C79" s="119">
        <v>12</v>
      </c>
      <c r="D79" s="119">
        <v>1957</v>
      </c>
      <c r="E79" s="123">
        <v>2254.7</v>
      </c>
      <c r="F79" s="118">
        <f t="shared" si="1"/>
        <v>92262.324</v>
      </c>
      <c r="G79" s="194"/>
      <c r="H79" s="192"/>
      <c r="I79" s="192"/>
      <c r="J79" s="192"/>
    </row>
    <row r="80" spans="1:10" ht="12.75">
      <c r="A80" s="286">
        <v>79</v>
      </c>
      <c r="B80" s="288" t="s">
        <v>14</v>
      </c>
      <c r="C80" s="288">
        <v>13</v>
      </c>
      <c r="D80" s="119">
        <v>1963</v>
      </c>
      <c r="E80" s="124">
        <v>1858.1</v>
      </c>
      <c r="F80" s="118">
        <f t="shared" si="1"/>
        <v>76033.452</v>
      </c>
      <c r="G80" s="194"/>
      <c r="H80" s="192"/>
      <c r="I80" s="192"/>
      <c r="J80" s="192"/>
    </row>
    <row r="81" spans="1:10" ht="12.75">
      <c r="A81" s="287"/>
      <c r="B81" s="289"/>
      <c r="C81" s="289"/>
      <c r="D81" s="119"/>
      <c r="E81" s="125"/>
      <c r="F81" s="118">
        <f t="shared" si="1"/>
        <v>0</v>
      </c>
      <c r="G81" s="194"/>
      <c r="H81" s="192"/>
      <c r="I81" s="192"/>
      <c r="J81" s="192"/>
    </row>
    <row r="82" spans="1:10" ht="12.75">
      <c r="A82" s="116">
        <v>80</v>
      </c>
      <c r="B82" s="119" t="s">
        <v>14</v>
      </c>
      <c r="C82" s="119">
        <v>14</v>
      </c>
      <c r="D82" s="119">
        <v>1956</v>
      </c>
      <c r="E82" s="123">
        <v>1761.1</v>
      </c>
      <c r="F82" s="118">
        <f t="shared" si="1"/>
        <v>72064.212</v>
      </c>
      <c r="G82" s="194"/>
      <c r="H82" s="192"/>
      <c r="I82" s="192"/>
      <c r="J82" s="192"/>
    </row>
    <row r="83" spans="1:10" ht="12.75">
      <c r="A83" s="116">
        <v>81</v>
      </c>
      <c r="B83" s="119" t="s">
        <v>14</v>
      </c>
      <c r="C83" s="119">
        <v>22</v>
      </c>
      <c r="D83" s="119">
        <v>1956</v>
      </c>
      <c r="E83" s="123">
        <v>1827.6</v>
      </c>
      <c r="F83" s="118">
        <f t="shared" si="1"/>
        <v>74785.39199999999</v>
      </c>
      <c r="G83" s="194"/>
      <c r="H83" s="192"/>
      <c r="I83" s="192"/>
      <c r="J83" s="192"/>
    </row>
    <row r="84" spans="1:10" ht="12.75">
      <c r="A84" s="116">
        <v>82</v>
      </c>
      <c r="B84" s="119" t="s">
        <v>14</v>
      </c>
      <c r="C84" s="119">
        <v>24</v>
      </c>
      <c r="D84" s="119">
        <v>1959</v>
      </c>
      <c r="E84" s="117">
        <v>1220.6</v>
      </c>
      <c r="F84" s="118">
        <f t="shared" si="1"/>
        <v>49946.952000000005</v>
      </c>
      <c r="G84" s="194"/>
      <c r="H84" s="192"/>
      <c r="I84" s="192"/>
      <c r="J84" s="192"/>
    </row>
    <row r="85" spans="1:10" ht="12.75">
      <c r="A85" s="116">
        <v>83</v>
      </c>
      <c r="B85" s="119" t="s">
        <v>14</v>
      </c>
      <c r="C85" s="119" t="s">
        <v>15</v>
      </c>
      <c r="D85" s="119">
        <v>1966</v>
      </c>
      <c r="E85" s="117">
        <v>2452.6</v>
      </c>
      <c r="F85" s="118">
        <f t="shared" si="1"/>
        <v>100360.39199999999</v>
      </c>
      <c r="G85" s="194"/>
      <c r="H85" s="192"/>
      <c r="I85" s="192"/>
      <c r="J85" s="192"/>
    </row>
    <row r="86" spans="1:10" ht="12.75">
      <c r="A86" s="116">
        <v>84</v>
      </c>
      <c r="B86" s="119" t="s">
        <v>14</v>
      </c>
      <c r="C86" s="119">
        <v>30</v>
      </c>
      <c r="D86" s="119">
        <v>1961</v>
      </c>
      <c r="E86" s="117">
        <v>1396.6</v>
      </c>
      <c r="F86" s="118">
        <f t="shared" si="1"/>
        <v>57148.872</v>
      </c>
      <c r="G86" s="194"/>
      <c r="H86" s="192"/>
      <c r="I86" s="192"/>
      <c r="J86" s="192"/>
    </row>
    <row r="87" spans="1:10" ht="12.75">
      <c r="A87" s="116">
        <v>85</v>
      </c>
      <c r="B87" s="119" t="s">
        <v>14</v>
      </c>
      <c r="C87" s="119">
        <v>32</v>
      </c>
      <c r="D87" s="119">
        <v>1961</v>
      </c>
      <c r="E87" s="117">
        <v>1479.4</v>
      </c>
      <c r="F87" s="118">
        <f t="shared" si="1"/>
        <v>60537.04800000001</v>
      </c>
      <c r="G87" s="194"/>
      <c r="H87" s="192"/>
      <c r="I87" s="192"/>
      <c r="J87" s="192"/>
    </row>
    <row r="88" spans="1:10" ht="18" customHeight="1">
      <c r="A88" s="126"/>
      <c r="B88" s="127" t="s">
        <v>42</v>
      </c>
      <c r="C88" s="128"/>
      <c r="D88" s="128"/>
      <c r="E88" s="129">
        <f>SUM(E5:E87)</f>
        <v>204731.7</v>
      </c>
      <c r="F88" s="129">
        <f>SUM(F5:F87)</f>
        <v>8377621.164</v>
      </c>
      <c r="G88" s="196"/>
      <c r="H88" s="192"/>
      <c r="I88" s="192"/>
      <c r="J88" s="192"/>
    </row>
  </sheetData>
  <sheetProtection/>
  <mergeCells count="6">
    <mergeCell ref="A2:F2"/>
    <mergeCell ref="B3:C3"/>
    <mergeCell ref="B4:C4"/>
    <mergeCell ref="A80:A81"/>
    <mergeCell ref="B80:B81"/>
    <mergeCell ref="C80:C8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67">
      <selection activeCell="F92" sqref="F92"/>
    </sheetView>
  </sheetViews>
  <sheetFormatPr defaultColWidth="9.00390625" defaultRowHeight="12.75"/>
  <cols>
    <col min="1" max="1" width="4.75390625" style="199" customWidth="1"/>
    <col min="2" max="2" width="24.375" style="199" customWidth="1"/>
    <col min="3" max="3" width="6.75390625" style="199" customWidth="1"/>
    <col min="4" max="4" width="16.75390625" style="206" customWidth="1"/>
    <col min="5" max="5" width="15.625" style="207" customWidth="1"/>
    <col min="6" max="6" width="17.625" style="208" customWidth="1"/>
    <col min="7" max="7" width="18.00390625" style="207" customWidth="1"/>
    <col min="8" max="11" width="9.125" style="208" customWidth="1"/>
  </cols>
  <sheetData>
    <row r="1" spans="1:7" ht="189.75">
      <c r="A1" s="197" t="s">
        <v>319</v>
      </c>
      <c r="B1" s="197" t="s">
        <v>1</v>
      </c>
      <c r="C1" s="197"/>
      <c r="D1" s="198" t="s">
        <v>320</v>
      </c>
      <c r="E1" s="209" t="s">
        <v>321</v>
      </c>
      <c r="F1" s="209" t="s">
        <v>322</v>
      </c>
      <c r="G1" s="210" t="s">
        <v>323</v>
      </c>
    </row>
    <row r="2" spans="1:7" ht="18.75" customHeight="1">
      <c r="A2" s="200">
        <v>1</v>
      </c>
      <c r="B2" s="201" t="s">
        <v>4</v>
      </c>
      <c r="C2" s="200">
        <v>1</v>
      </c>
      <c r="D2" s="202">
        <v>6027.8</v>
      </c>
      <c r="E2" s="211">
        <f>D2*4.4*8</f>
        <v>212178.56000000003</v>
      </c>
      <c r="F2" s="211">
        <f>D2*4.5*4</f>
        <v>108500.40000000001</v>
      </c>
      <c r="G2" s="211">
        <f>SUM(E2:F2)</f>
        <v>320678.96</v>
      </c>
    </row>
    <row r="3" spans="1:7" ht="18.75" customHeight="1">
      <c r="A3" s="200">
        <v>2</v>
      </c>
      <c r="B3" s="201" t="s">
        <v>40</v>
      </c>
      <c r="C3" s="201">
        <v>2</v>
      </c>
      <c r="D3" s="202">
        <v>5901.9</v>
      </c>
      <c r="E3" s="211">
        <f aca="true" t="shared" si="0" ref="E3:E66">D3*4.4*8</f>
        <v>207746.88</v>
      </c>
      <c r="F3" s="211">
        <f aca="true" t="shared" si="1" ref="F3:F66">D3*4.5*4</f>
        <v>106234.2</v>
      </c>
      <c r="G3" s="211">
        <f aca="true" t="shared" si="2" ref="G3:G66">SUM(E3:F3)</f>
        <v>313981.08</v>
      </c>
    </row>
    <row r="4" spans="1:7" ht="18.75" customHeight="1">
      <c r="A4" s="200">
        <v>3</v>
      </c>
      <c r="B4" s="203" t="s">
        <v>4</v>
      </c>
      <c r="C4" s="201">
        <v>3</v>
      </c>
      <c r="D4" s="202">
        <v>6238.8</v>
      </c>
      <c r="E4" s="211">
        <f t="shared" si="0"/>
        <v>219605.76000000004</v>
      </c>
      <c r="F4" s="211">
        <f t="shared" si="1"/>
        <v>112298.40000000001</v>
      </c>
      <c r="G4" s="211">
        <f t="shared" si="2"/>
        <v>331904.16000000003</v>
      </c>
    </row>
    <row r="5" spans="1:7" ht="18.75" customHeight="1">
      <c r="A5" s="200">
        <v>4</v>
      </c>
      <c r="B5" s="201" t="s">
        <v>4</v>
      </c>
      <c r="C5" s="201">
        <v>4</v>
      </c>
      <c r="D5" s="202">
        <v>5423</v>
      </c>
      <c r="E5" s="211">
        <f t="shared" si="0"/>
        <v>190889.6</v>
      </c>
      <c r="F5" s="211">
        <f t="shared" si="1"/>
        <v>97614</v>
      </c>
      <c r="G5" s="211">
        <f t="shared" si="2"/>
        <v>288503.6</v>
      </c>
    </row>
    <row r="6" spans="1:7" ht="18.75" customHeight="1">
      <c r="A6" s="200">
        <v>5</v>
      </c>
      <c r="B6" s="201" t="s">
        <v>4</v>
      </c>
      <c r="C6" s="201">
        <v>5</v>
      </c>
      <c r="D6" s="202">
        <v>5359.6</v>
      </c>
      <c r="E6" s="211">
        <f t="shared" si="0"/>
        <v>188657.92000000004</v>
      </c>
      <c r="F6" s="211">
        <f t="shared" si="1"/>
        <v>96472.8</v>
      </c>
      <c r="G6" s="211">
        <f t="shared" si="2"/>
        <v>285130.72000000003</v>
      </c>
    </row>
    <row r="7" spans="1:7" ht="18.75" customHeight="1">
      <c r="A7" s="200">
        <v>6</v>
      </c>
      <c r="B7" s="201" t="s">
        <v>4</v>
      </c>
      <c r="C7" s="201">
        <v>6</v>
      </c>
      <c r="D7" s="202">
        <v>3790.8</v>
      </c>
      <c r="E7" s="211">
        <f t="shared" si="0"/>
        <v>133436.16</v>
      </c>
      <c r="F7" s="211">
        <f t="shared" si="1"/>
        <v>68234.40000000001</v>
      </c>
      <c r="G7" s="211">
        <f t="shared" si="2"/>
        <v>201670.56</v>
      </c>
    </row>
    <row r="8" spans="1:7" ht="18.75" customHeight="1">
      <c r="A8" s="200">
        <v>7</v>
      </c>
      <c r="B8" s="201" t="s">
        <v>4</v>
      </c>
      <c r="C8" s="201">
        <v>7</v>
      </c>
      <c r="D8" s="202">
        <v>2661.1</v>
      </c>
      <c r="E8" s="211">
        <f t="shared" si="0"/>
        <v>93670.72</v>
      </c>
      <c r="F8" s="211">
        <f t="shared" si="1"/>
        <v>47899.799999999996</v>
      </c>
      <c r="G8" s="211">
        <f t="shared" si="2"/>
        <v>141570.52</v>
      </c>
    </row>
    <row r="9" spans="1:7" ht="18.75" customHeight="1">
      <c r="A9" s="200">
        <v>8</v>
      </c>
      <c r="B9" s="203" t="s">
        <v>4</v>
      </c>
      <c r="C9" s="203" t="s">
        <v>5</v>
      </c>
      <c r="D9" s="202">
        <v>3403.4</v>
      </c>
      <c r="E9" s="211">
        <f t="shared" si="0"/>
        <v>119799.68000000001</v>
      </c>
      <c r="F9" s="211">
        <f t="shared" si="1"/>
        <v>61261.200000000004</v>
      </c>
      <c r="G9" s="211">
        <f t="shared" si="2"/>
        <v>181060.88</v>
      </c>
    </row>
    <row r="10" spans="1:7" ht="18.75" customHeight="1">
      <c r="A10" s="200">
        <v>9</v>
      </c>
      <c r="B10" s="201" t="s">
        <v>4</v>
      </c>
      <c r="C10" s="201">
        <v>8</v>
      </c>
      <c r="D10" s="202">
        <v>4532.4</v>
      </c>
      <c r="E10" s="211">
        <f t="shared" si="0"/>
        <v>159540.48</v>
      </c>
      <c r="F10" s="211">
        <f t="shared" si="1"/>
        <v>81583.2</v>
      </c>
      <c r="G10" s="211">
        <f t="shared" si="2"/>
        <v>241123.68</v>
      </c>
    </row>
    <row r="11" spans="1:7" ht="18.75" customHeight="1">
      <c r="A11" s="200">
        <v>10</v>
      </c>
      <c r="B11" s="201" t="s">
        <v>4</v>
      </c>
      <c r="C11" s="201">
        <v>9</v>
      </c>
      <c r="D11" s="202">
        <v>4420.1</v>
      </c>
      <c r="E11" s="211">
        <f t="shared" si="0"/>
        <v>155587.52000000002</v>
      </c>
      <c r="F11" s="211">
        <f t="shared" si="1"/>
        <v>79561.8</v>
      </c>
      <c r="G11" s="211">
        <f t="shared" si="2"/>
        <v>235149.32</v>
      </c>
    </row>
    <row r="12" spans="1:7" ht="18.75" customHeight="1">
      <c r="A12" s="200">
        <v>11</v>
      </c>
      <c r="B12" s="201" t="s">
        <v>4</v>
      </c>
      <c r="C12" s="201">
        <v>10</v>
      </c>
      <c r="D12" s="202">
        <v>3359.4</v>
      </c>
      <c r="E12" s="211">
        <f t="shared" si="0"/>
        <v>118250.88000000002</v>
      </c>
      <c r="F12" s="211">
        <f t="shared" si="1"/>
        <v>60469.200000000004</v>
      </c>
      <c r="G12" s="211">
        <f t="shared" si="2"/>
        <v>178720.08000000002</v>
      </c>
    </row>
    <row r="13" spans="1:7" ht="18.75" customHeight="1">
      <c r="A13" s="200">
        <v>12</v>
      </c>
      <c r="B13" s="201" t="s">
        <v>4</v>
      </c>
      <c r="C13" s="201">
        <v>11</v>
      </c>
      <c r="D13" s="202">
        <v>3362.9</v>
      </c>
      <c r="E13" s="211">
        <f t="shared" si="0"/>
        <v>118374.08000000002</v>
      </c>
      <c r="F13" s="211">
        <f t="shared" si="1"/>
        <v>60532.200000000004</v>
      </c>
      <c r="G13" s="211">
        <f t="shared" si="2"/>
        <v>178906.28000000003</v>
      </c>
    </row>
    <row r="14" spans="1:7" ht="18.75" customHeight="1">
      <c r="A14" s="200">
        <v>13</v>
      </c>
      <c r="B14" s="201" t="s">
        <v>4</v>
      </c>
      <c r="C14" s="201">
        <v>27</v>
      </c>
      <c r="D14" s="202">
        <v>5275</v>
      </c>
      <c r="E14" s="211">
        <f t="shared" si="0"/>
        <v>185680.00000000003</v>
      </c>
      <c r="F14" s="211">
        <f t="shared" si="1"/>
        <v>94950</v>
      </c>
      <c r="G14" s="211">
        <f t="shared" si="2"/>
        <v>280630</v>
      </c>
    </row>
    <row r="15" spans="1:7" ht="18.75" customHeight="1">
      <c r="A15" s="200">
        <v>14</v>
      </c>
      <c r="B15" s="201" t="s">
        <v>4</v>
      </c>
      <c r="C15" s="201">
        <v>28</v>
      </c>
      <c r="D15" s="202">
        <v>6928.6</v>
      </c>
      <c r="E15" s="211">
        <f t="shared" si="0"/>
        <v>243886.72000000003</v>
      </c>
      <c r="F15" s="211">
        <f t="shared" si="1"/>
        <v>124714.8</v>
      </c>
      <c r="G15" s="211">
        <f t="shared" si="2"/>
        <v>368601.52</v>
      </c>
    </row>
    <row r="16" spans="1:7" ht="18.75" customHeight="1">
      <c r="A16" s="200">
        <v>15</v>
      </c>
      <c r="B16" s="201" t="s">
        <v>4</v>
      </c>
      <c r="C16" s="201">
        <v>29</v>
      </c>
      <c r="D16" s="202">
        <v>11350</v>
      </c>
      <c r="E16" s="211">
        <f t="shared" si="0"/>
        <v>399520.00000000006</v>
      </c>
      <c r="F16" s="211">
        <f t="shared" si="1"/>
        <v>204300</v>
      </c>
      <c r="G16" s="211">
        <f t="shared" si="2"/>
        <v>603820</v>
      </c>
    </row>
    <row r="17" spans="1:7" ht="18.75" customHeight="1">
      <c r="A17" s="200">
        <v>16</v>
      </c>
      <c r="B17" s="201" t="s">
        <v>4</v>
      </c>
      <c r="C17" s="201">
        <v>30</v>
      </c>
      <c r="D17" s="202">
        <v>3967.3</v>
      </c>
      <c r="E17" s="211">
        <f t="shared" si="0"/>
        <v>139648.96000000002</v>
      </c>
      <c r="F17" s="211">
        <f t="shared" si="1"/>
        <v>71411.40000000001</v>
      </c>
      <c r="G17" s="211">
        <f t="shared" si="2"/>
        <v>211060.36000000004</v>
      </c>
    </row>
    <row r="18" spans="1:7" ht="18.75" customHeight="1">
      <c r="A18" s="200">
        <v>17</v>
      </c>
      <c r="B18" s="201" t="s">
        <v>4</v>
      </c>
      <c r="C18" s="201">
        <v>35</v>
      </c>
      <c r="D18" s="202">
        <v>3822.5</v>
      </c>
      <c r="E18" s="211">
        <f t="shared" si="0"/>
        <v>134552</v>
      </c>
      <c r="F18" s="211">
        <f t="shared" si="1"/>
        <v>68805</v>
      </c>
      <c r="G18" s="211">
        <f t="shared" si="2"/>
        <v>203357</v>
      </c>
    </row>
    <row r="19" spans="1:7" ht="18.75" customHeight="1">
      <c r="A19" s="200">
        <v>18</v>
      </c>
      <c r="B19" s="201" t="s">
        <v>4</v>
      </c>
      <c r="C19" s="201">
        <v>38</v>
      </c>
      <c r="D19" s="202">
        <v>5363.1</v>
      </c>
      <c r="E19" s="211">
        <f t="shared" si="0"/>
        <v>188781.12000000002</v>
      </c>
      <c r="F19" s="211">
        <f t="shared" si="1"/>
        <v>96535.8</v>
      </c>
      <c r="G19" s="211">
        <f t="shared" si="2"/>
        <v>285316.92000000004</v>
      </c>
    </row>
    <row r="20" spans="1:7" ht="18.75" customHeight="1">
      <c r="A20" s="200">
        <v>19</v>
      </c>
      <c r="B20" s="201" t="s">
        <v>4</v>
      </c>
      <c r="C20" s="201">
        <v>40</v>
      </c>
      <c r="D20" s="202">
        <v>6486.4</v>
      </c>
      <c r="E20" s="211">
        <f t="shared" si="0"/>
        <v>228321.28</v>
      </c>
      <c r="F20" s="211">
        <f t="shared" si="1"/>
        <v>116755.2</v>
      </c>
      <c r="G20" s="211">
        <f t="shared" si="2"/>
        <v>345076.48</v>
      </c>
    </row>
    <row r="21" spans="1:7" ht="18.75" customHeight="1">
      <c r="A21" s="200">
        <v>20</v>
      </c>
      <c r="B21" s="201" t="s">
        <v>6</v>
      </c>
      <c r="C21" s="201">
        <v>1</v>
      </c>
      <c r="D21" s="202">
        <v>494</v>
      </c>
      <c r="E21" s="211">
        <f t="shared" si="0"/>
        <v>17388.800000000003</v>
      </c>
      <c r="F21" s="211">
        <f t="shared" si="1"/>
        <v>8892</v>
      </c>
      <c r="G21" s="211">
        <f t="shared" si="2"/>
        <v>26280.800000000003</v>
      </c>
    </row>
    <row r="22" spans="1:7" ht="18.75" customHeight="1">
      <c r="A22" s="200">
        <v>21</v>
      </c>
      <c r="B22" s="201" t="s">
        <v>6</v>
      </c>
      <c r="C22" s="201">
        <v>2</v>
      </c>
      <c r="D22" s="202">
        <v>2453.3</v>
      </c>
      <c r="E22" s="211">
        <f t="shared" si="0"/>
        <v>86356.16000000002</v>
      </c>
      <c r="F22" s="211">
        <f t="shared" si="1"/>
        <v>44159.4</v>
      </c>
      <c r="G22" s="211">
        <f t="shared" si="2"/>
        <v>130515.56000000003</v>
      </c>
    </row>
    <row r="23" spans="1:7" ht="18.75" customHeight="1">
      <c r="A23" s="200">
        <v>22</v>
      </c>
      <c r="B23" s="201" t="s">
        <v>6</v>
      </c>
      <c r="C23" s="201">
        <v>6</v>
      </c>
      <c r="D23" s="202">
        <v>1823.4</v>
      </c>
      <c r="E23" s="211">
        <f t="shared" si="0"/>
        <v>64183.68000000001</v>
      </c>
      <c r="F23" s="211">
        <f t="shared" si="1"/>
        <v>32821.200000000004</v>
      </c>
      <c r="G23" s="211">
        <f t="shared" si="2"/>
        <v>97004.88</v>
      </c>
    </row>
    <row r="24" spans="1:7" ht="18.75" customHeight="1">
      <c r="A24" s="200">
        <v>23</v>
      </c>
      <c r="B24" s="201" t="s">
        <v>6</v>
      </c>
      <c r="C24" s="201">
        <v>8</v>
      </c>
      <c r="D24" s="202">
        <v>2483.9</v>
      </c>
      <c r="E24" s="211">
        <f t="shared" si="0"/>
        <v>87433.28000000001</v>
      </c>
      <c r="F24" s="211">
        <f t="shared" si="1"/>
        <v>44710.200000000004</v>
      </c>
      <c r="G24" s="211">
        <f t="shared" si="2"/>
        <v>132143.48</v>
      </c>
    </row>
    <row r="25" spans="1:7" ht="18.75" customHeight="1">
      <c r="A25" s="200">
        <v>24</v>
      </c>
      <c r="B25" s="201" t="s">
        <v>6</v>
      </c>
      <c r="C25" s="201">
        <v>10</v>
      </c>
      <c r="D25" s="202">
        <v>2501.4</v>
      </c>
      <c r="E25" s="211">
        <f t="shared" si="0"/>
        <v>88049.28000000001</v>
      </c>
      <c r="F25" s="211">
        <f t="shared" si="1"/>
        <v>45025.200000000004</v>
      </c>
      <c r="G25" s="211">
        <f t="shared" si="2"/>
        <v>133074.48</v>
      </c>
    </row>
    <row r="26" spans="1:7" ht="18.75" customHeight="1">
      <c r="A26" s="200">
        <v>25</v>
      </c>
      <c r="B26" s="203" t="s">
        <v>6</v>
      </c>
      <c r="C26" s="203">
        <v>12</v>
      </c>
      <c r="D26" s="202">
        <v>2314.7</v>
      </c>
      <c r="E26" s="211">
        <f t="shared" si="0"/>
        <v>81477.44</v>
      </c>
      <c r="F26" s="211">
        <f t="shared" si="1"/>
        <v>41664.6</v>
      </c>
      <c r="G26" s="211">
        <f t="shared" si="2"/>
        <v>123142.04000000001</v>
      </c>
    </row>
    <row r="27" spans="1:7" ht="18.75" customHeight="1">
      <c r="A27" s="200">
        <v>26</v>
      </c>
      <c r="B27" s="201" t="s">
        <v>6</v>
      </c>
      <c r="C27" s="201">
        <v>14</v>
      </c>
      <c r="D27" s="202">
        <v>3034.6</v>
      </c>
      <c r="E27" s="211">
        <f t="shared" si="0"/>
        <v>106817.92</v>
      </c>
      <c r="F27" s="211">
        <f t="shared" si="1"/>
        <v>54622.799999999996</v>
      </c>
      <c r="G27" s="211">
        <f t="shared" si="2"/>
        <v>161440.72</v>
      </c>
    </row>
    <row r="28" spans="1:7" ht="18.75" customHeight="1">
      <c r="A28" s="200">
        <v>27</v>
      </c>
      <c r="B28" s="201" t="s">
        <v>6</v>
      </c>
      <c r="C28" s="201">
        <v>18</v>
      </c>
      <c r="D28" s="202">
        <v>3060.9</v>
      </c>
      <c r="E28" s="211">
        <f t="shared" si="0"/>
        <v>107743.68000000001</v>
      </c>
      <c r="F28" s="211">
        <f t="shared" si="1"/>
        <v>55096.200000000004</v>
      </c>
      <c r="G28" s="211">
        <f t="shared" si="2"/>
        <v>162839.88</v>
      </c>
    </row>
    <row r="29" spans="1:7" ht="18.75" customHeight="1">
      <c r="A29" s="200">
        <v>28</v>
      </c>
      <c r="B29" s="201" t="s">
        <v>7</v>
      </c>
      <c r="C29" s="201">
        <v>1</v>
      </c>
      <c r="D29" s="202">
        <v>1472.6</v>
      </c>
      <c r="E29" s="211">
        <f t="shared" si="0"/>
        <v>51835.520000000004</v>
      </c>
      <c r="F29" s="211">
        <f t="shared" si="1"/>
        <v>26506.8</v>
      </c>
      <c r="G29" s="211">
        <f t="shared" si="2"/>
        <v>78342.32</v>
      </c>
    </row>
    <row r="30" spans="1:7" ht="18.75" customHeight="1">
      <c r="A30" s="200">
        <v>29</v>
      </c>
      <c r="B30" s="201" t="s">
        <v>7</v>
      </c>
      <c r="C30" s="201">
        <v>2</v>
      </c>
      <c r="D30" s="202">
        <v>1497.8</v>
      </c>
      <c r="E30" s="211">
        <f t="shared" si="0"/>
        <v>52722.560000000005</v>
      </c>
      <c r="F30" s="211">
        <f t="shared" si="1"/>
        <v>26960.399999999998</v>
      </c>
      <c r="G30" s="211">
        <f t="shared" si="2"/>
        <v>79682.96</v>
      </c>
    </row>
    <row r="31" spans="1:7" ht="18.75" customHeight="1">
      <c r="A31" s="200">
        <v>30</v>
      </c>
      <c r="B31" s="201" t="s">
        <v>7</v>
      </c>
      <c r="C31" s="201">
        <v>3</v>
      </c>
      <c r="D31" s="202">
        <v>1398.4</v>
      </c>
      <c r="E31" s="211">
        <f t="shared" si="0"/>
        <v>49223.68000000001</v>
      </c>
      <c r="F31" s="211">
        <f t="shared" si="1"/>
        <v>25171.2</v>
      </c>
      <c r="G31" s="211">
        <f t="shared" si="2"/>
        <v>74394.88</v>
      </c>
    </row>
    <row r="32" spans="1:7" ht="18.75" customHeight="1">
      <c r="A32" s="200">
        <v>31</v>
      </c>
      <c r="B32" s="201" t="s">
        <v>7</v>
      </c>
      <c r="C32" s="201">
        <v>4</v>
      </c>
      <c r="D32" s="202">
        <v>1492.2</v>
      </c>
      <c r="E32" s="211">
        <f t="shared" si="0"/>
        <v>52525.44</v>
      </c>
      <c r="F32" s="211">
        <f t="shared" si="1"/>
        <v>26859.600000000002</v>
      </c>
      <c r="G32" s="211">
        <f t="shared" si="2"/>
        <v>79385.04000000001</v>
      </c>
    </row>
    <row r="33" spans="1:7" ht="18.75" customHeight="1">
      <c r="A33" s="200">
        <v>32</v>
      </c>
      <c r="B33" s="201" t="s">
        <v>7</v>
      </c>
      <c r="C33" s="201" t="s">
        <v>8</v>
      </c>
      <c r="D33" s="202">
        <v>2463.8</v>
      </c>
      <c r="E33" s="211">
        <f t="shared" si="0"/>
        <v>86725.76000000001</v>
      </c>
      <c r="F33" s="211">
        <f t="shared" si="1"/>
        <v>44348.4</v>
      </c>
      <c r="G33" s="211">
        <f t="shared" si="2"/>
        <v>131074.16</v>
      </c>
    </row>
    <row r="34" spans="1:7" ht="18.75" customHeight="1">
      <c r="A34" s="200">
        <v>33</v>
      </c>
      <c r="B34" s="201" t="s">
        <v>7</v>
      </c>
      <c r="C34" s="201">
        <v>7</v>
      </c>
      <c r="D34" s="202">
        <v>1410.2</v>
      </c>
      <c r="E34" s="211">
        <f t="shared" si="0"/>
        <v>49639.04000000001</v>
      </c>
      <c r="F34" s="211">
        <f t="shared" si="1"/>
        <v>25383.600000000002</v>
      </c>
      <c r="G34" s="211">
        <f t="shared" si="2"/>
        <v>75022.64000000001</v>
      </c>
    </row>
    <row r="35" spans="1:7" ht="18.75" customHeight="1">
      <c r="A35" s="200">
        <v>34</v>
      </c>
      <c r="B35" s="201" t="s">
        <v>7</v>
      </c>
      <c r="C35" s="201">
        <v>8</v>
      </c>
      <c r="D35" s="202">
        <v>1850.2</v>
      </c>
      <c r="E35" s="211">
        <f t="shared" si="0"/>
        <v>65127.04000000001</v>
      </c>
      <c r="F35" s="211">
        <f t="shared" si="1"/>
        <v>33303.6</v>
      </c>
      <c r="G35" s="211">
        <f t="shared" si="2"/>
        <v>98430.64000000001</v>
      </c>
    </row>
    <row r="36" spans="1:7" ht="18.75" customHeight="1">
      <c r="A36" s="200">
        <v>35</v>
      </c>
      <c r="B36" s="201" t="s">
        <v>7</v>
      </c>
      <c r="C36" s="201" t="s">
        <v>9</v>
      </c>
      <c r="D36" s="202">
        <v>2471.8</v>
      </c>
      <c r="E36" s="211">
        <f t="shared" si="0"/>
        <v>87007.36000000002</v>
      </c>
      <c r="F36" s="211">
        <f t="shared" si="1"/>
        <v>44492.4</v>
      </c>
      <c r="G36" s="211">
        <f t="shared" si="2"/>
        <v>131499.76</v>
      </c>
    </row>
    <row r="37" spans="1:7" ht="18.75" customHeight="1">
      <c r="A37" s="200">
        <v>36</v>
      </c>
      <c r="B37" s="201" t="s">
        <v>7</v>
      </c>
      <c r="C37" s="201">
        <v>9</v>
      </c>
      <c r="D37" s="202">
        <v>2497.3</v>
      </c>
      <c r="E37" s="211">
        <f t="shared" si="0"/>
        <v>87904.96</v>
      </c>
      <c r="F37" s="211">
        <f t="shared" si="1"/>
        <v>44951.4</v>
      </c>
      <c r="G37" s="211">
        <f t="shared" si="2"/>
        <v>132856.36000000002</v>
      </c>
    </row>
    <row r="38" spans="1:7" ht="18.75" customHeight="1">
      <c r="A38" s="200">
        <v>37</v>
      </c>
      <c r="B38" s="201" t="s">
        <v>7</v>
      </c>
      <c r="C38" s="201">
        <v>10</v>
      </c>
      <c r="D38" s="202">
        <v>1816.6</v>
      </c>
      <c r="E38" s="211">
        <f t="shared" si="0"/>
        <v>63944.32</v>
      </c>
      <c r="F38" s="211">
        <f t="shared" si="1"/>
        <v>32698.8</v>
      </c>
      <c r="G38" s="211">
        <f t="shared" si="2"/>
        <v>96643.12</v>
      </c>
    </row>
    <row r="39" spans="1:7" ht="18.75" customHeight="1">
      <c r="A39" s="200">
        <v>38</v>
      </c>
      <c r="B39" s="201" t="s">
        <v>7</v>
      </c>
      <c r="C39" s="201">
        <v>12</v>
      </c>
      <c r="D39" s="202">
        <v>2503.7</v>
      </c>
      <c r="E39" s="211">
        <f t="shared" si="0"/>
        <v>88130.24</v>
      </c>
      <c r="F39" s="211">
        <f t="shared" si="1"/>
        <v>45066.6</v>
      </c>
      <c r="G39" s="211">
        <f t="shared" si="2"/>
        <v>133196.84</v>
      </c>
    </row>
    <row r="40" spans="1:7" ht="18.75" customHeight="1">
      <c r="A40" s="200">
        <v>39</v>
      </c>
      <c r="B40" s="201" t="s">
        <v>7</v>
      </c>
      <c r="C40" s="201">
        <v>14</v>
      </c>
      <c r="D40" s="202">
        <v>3335</v>
      </c>
      <c r="E40" s="211">
        <f t="shared" si="0"/>
        <v>117392.00000000001</v>
      </c>
      <c r="F40" s="211">
        <f t="shared" si="1"/>
        <v>60030</v>
      </c>
      <c r="G40" s="211">
        <f t="shared" si="2"/>
        <v>177422</v>
      </c>
    </row>
    <row r="41" spans="1:7" ht="18.75" customHeight="1">
      <c r="A41" s="200">
        <v>40</v>
      </c>
      <c r="B41" s="201" t="s">
        <v>7</v>
      </c>
      <c r="C41" s="201">
        <v>18</v>
      </c>
      <c r="D41" s="202">
        <v>5416.6</v>
      </c>
      <c r="E41" s="211">
        <f t="shared" si="0"/>
        <v>190664.32000000004</v>
      </c>
      <c r="F41" s="211">
        <f t="shared" si="1"/>
        <v>97498.8</v>
      </c>
      <c r="G41" s="211">
        <f t="shared" si="2"/>
        <v>288163.12000000005</v>
      </c>
    </row>
    <row r="42" spans="1:7" ht="18.75" customHeight="1">
      <c r="A42" s="200">
        <v>41</v>
      </c>
      <c r="B42" s="201" t="s">
        <v>10</v>
      </c>
      <c r="C42" s="201">
        <v>2</v>
      </c>
      <c r="D42" s="202">
        <v>3621.1</v>
      </c>
      <c r="E42" s="211">
        <f t="shared" si="0"/>
        <v>127462.72</v>
      </c>
      <c r="F42" s="211">
        <f t="shared" si="1"/>
        <v>65179.799999999996</v>
      </c>
      <c r="G42" s="211">
        <f t="shared" si="2"/>
        <v>192642.52</v>
      </c>
    </row>
    <row r="43" spans="1:7" ht="18.75" customHeight="1">
      <c r="A43" s="200">
        <v>42</v>
      </c>
      <c r="B43" s="201" t="s">
        <v>10</v>
      </c>
      <c r="C43" s="201" t="s">
        <v>48</v>
      </c>
      <c r="D43" s="202">
        <v>3681.8</v>
      </c>
      <c r="E43" s="211">
        <f t="shared" si="0"/>
        <v>129599.36000000002</v>
      </c>
      <c r="F43" s="211">
        <f t="shared" si="1"/>
        <v>66272.40000000001</v>
      </c>
      <c r="G43" s="211">
        <f t="shared" si="2"/>
        <v>195871.76</v>
      </c>
    </row>
    <row r="44" spans="1:7" ht="18.75" customHeight="1">
      <c r="A44" s="200">
        <v>43</v>
      </c>
      <c r="B44" s="201" t="s">
        <v>10</v>
      </c>
      <c r="C44" s="201">
        <v>4</v>
      </c>
      <c r="D44" s="202">
        <v>1501</v>
      </c>
      <c r="E44" s="211">
        <f t="shared" si="0"/>
        <v>52835.200000000004</v>
      </c>
      <c r="F44" s="211">
        <f t="shared" si="1"/>
        <v>27018</v>
      </c>
      <c r="G44" s="211">
        <f t="shared" si="2"/>
        <v>79853.20000000001</v>
      </c>
    </row>
    <row r="45" spans="1:7" ht="18.75" customHeight="1">
      <c r="A45" s="200">
        <v>44</v>
      </c>
      <c r="B45" s="201" t="s">
        <v>10</v>
      </c>
      <c r="C45" s="201">
        <v>6</v>
      </c>
      <c r="D45" s="202">
        <v>1474.2</v>
      </c>
      <c r="E45" s="211">
        <f t="shared" si="0"/>
        <v>51891.840000000004</v>
      </c>
      <c r="F45" s="211">
        <f t="shared" si="1"/>
        <v>26535.600000000002</v>
      </c>
      <c r="G45" s="211">
        <f t="shared" si="2"/>
        <v>78427.44</v>
      </c>
    </row>
    <row r="46" spans="1:7" ht="18.75" customHeight="1">
      <c r="A46" s="200">
        <v>45</v>
      </c>
      <c r="B46" s="201" t="s">
        <v>11</v>
      </c>
      <c r="C46" s="201">
        <v>6</v>
      </c>
      <c r="D46" s="202">
        <v>2957.9</v>
      </c>
      <c r="E46" s="211">
        <f t="shared" si="0"/>
        <v>104118.08000000002</v>
      </c>
      <c r="F46" s="211">
        <f t="shared" si="1"/>
        <v>53242.200000000004</v>
      </c>
      <c r="G46" s="211">
        <f t="shared" si="2"/>
        <v>157360.28000000003</v>
      </c>
    </row>
    <row r="47" spans="1:7" ht="18.75" customHeight="1">
      <c r="A47" s="200">
        <v>46</v>
      </c>
      <c r="B47" s="201" t="s">
        <v>11</v>
      </c>
      <c r="C47" s="201">
        <v>7</v>
      </c>
      <c r="D47" s="202">
        <v>2141</v>
      </c>
      <c r="E47" s="211">
        <f t="shared" si="0"/>
        <v>75363.20000000001</v>
      </c>
      <c r="F47" s="211">
        <f t="shared" si="1"/>
        <v>38538</v>
      </c>
      <c r="G47" s="211">
        <f t="shared" si="2"/>
        <v>113901.20000000001</v>
      </c>
    </row>
    <row r="48" spans="1:7" ht="18.75" customHeight="1">
      <c r="A48" s="200">
        <v>47</v>
      </c>
      <c r="B48" s="201" t="s">
        <v>11</v>
      </c>
      <c r="C48" s="201">
        <v>8</v>
      </c>
      <c r="D48" s="202">
        <v>3283.1</v>
      </c>
      <c r="E48" s="211">
        <f t="shared" si="0"/>
        <v>115565.12000000001</v>
      </c>
      <c r="F48" s="211">
        <f t="shared" si="1"/>
        <v>59095.799999999996</v>
      </c>
      <c r="G48" s="211">
        <f t="shared" si="2"/>
        <v>174660.92</v>
      </c>
    </row>
    <row r="49" spans="1:7" ht="18.75" customHeight="1">
      <c r="A49" s="200">
        <v>48</v>
      </c>
      <c r="B49" s="201" t="s">
        <v>11</v>
      </c>
      <c r="C49" s="201">
        <v>10</v>
      </c>
      <c r="D49" s="202">
        <v>3070</v>
      </c>
      <c r="E49" s="211">
        <f t="shared" si="0"/>
        <v>108064.00000000001</v>
      </c>
      <c r="F49" s="211">
        <f t="shared" si="1"/>
        <v>55260</v>
      </c>
      <c r="G49" s="211">
        <f t="shared" si="2"/>
        <v>163324</v>
      </c>
    </row>
    <row r="50" spans="1:7" ht="18.75" customHeight="1">
      <c r="A50" s="200">
        <v>49</v>
      </c>
      <c r="B50" s="201" t="s">
        <v>12</v>
      </c>
      <c r="C50" s="201">
        <v>1</v>
      </c>
      <c r="D50" s="202">
        <v>649.3</v>
      </c>
      <c r="E50" s="211">
        <f t="shared" si="0"/>
        <v>22855.36</v>
      </c>
      <c r="F50" s="211">
        <f t="shared" si="1"/>
        <v>11687.4</v>
      </c>
      <c r="G50" s="211">
        <f t="shared" si="2"/>
        <v>34542.76</v>
      </c>
    </row>
    <row r="51" spans="1:7" ht="18.75" customHeight="1">
      <c r="A51" s="200">
        <v>50</v>
      </c>
      <c r="B51" s="201" t="s">
        <v>12</v>
      </c>
      <c r="C51" s="201">
        <v>2</v>
      </c>
      <c r="D51" s="202">
        <v>1220.7</v>
      </c>
      <c r="E51" s="211">
        <f t="shared" si="0"/>
        <v>42968.64000000001</v>
      </c>
      <c r="F51" s="211">
        <f t="shared" si="1"/>
        <v>21972.600000000002</v>
      </c>
      <c r="G51" s="211">
        <f t="shared" si="2"/>
        <v>64941.240000000005</v>
      </c>
    </row>
    <row r="52" spans="1:7" ht="18.75" customHeight="1">
      <c r="A52" s="200">
        <v>51</v>
      </c>
      <c r="B52" s="201" t="s">
        <v>12</v>
      </c>
      <c r="C52" s="201">
        <v>3</v>
      </c>
      <c r="D52" s="202">
        <v>659.4</v>
      </c>
      <c r="E52" s="211">
        <f t="shared" si="0"/>
        <v>23210.88</v>
      </c>
      <c r="F52" s="211">
        <f t="shared" si="1"/>
        <v>11869.199999999999</v>
      </c>
      <c r="G52" s="211">
        <f t="shared" si="2"/>
        <v>35080.08</v>
      </c>
    </row>
    <row r="53" spans="1:7" ht="18.75" customHeight="1">
      <c r="A53" s="200">
        <v>52</v>
      </c>
      <c r="B53" s="201" t="s">
        <v>12</v>
      </c>
      <c r="C53" s="201">
        <v>4</v>
      </c>
      <c r="D53" s="202">
        <v>406.7</v>
      </c>
      <c r="E53" s="211">
        <f t="shared" si="0"/>
        <v>14315.84</v>
      </c>
      <c r="F53" s="211">
        <f t="shared" si="1"/>
        <v>7320.599999999999</v>
      </c>
      <c r="G53" s="211">
        <f t="shared" si="2"/>
        <v>21636.44</v>
      </c>
    </row>
    <row r="54" spans="1:7" ht="18.75" customHeight="1">
      <c r="A54" s="200">
        <v>53</v>
      </c>
      <c r="B54" s="201" t="s">
        <v>12</v>
      </c>
      <c r="C54" s="201">
        <v>5</v>
      </c>
      <c r="D54" s="202">
        <v>663.9</v>
      </c>
      <c r="E54" s="211">
        <f t="shared" si="0"/>
        <v>23369.280000000002</v>
      </c>
      <c r="F54" s="211">
        <f t="shared" si="1"/>
        <v>11950.199999999999</v>
      </c>
      <c r="G54" s="211">
        <f t="shared" si="2"/>
        <v>35319.48</v>
      </c>
    </row>
    <row r="55" spans="1:7" ht="18.75" customHeight="1">
      <c r="A55" s="200">
        <v>54</v>
      </c>
      <c r="B55" s="201" t="s">
        <v>12</v>
      </c>
      <c r="C55" s="201">
        <v>6</v>
      </c>
      <c r="D55" s="202">
        <v>408.7</v>
      </c>
      <c r="E55" s="211">
        <f t="shared" si="0"/>
        <v>14386.240000000002</v>
      </c>
      <c r="F55" s="211">
        <f t="shared" si="1"/>
        <v>7356.599999999999</v>
      </c>
      <c r="G55" s="211">
        <f t="shared" si="2"/>
        <v>21742.84</v>
      </c>
    </row>
    <row r="56" spans="1:7" ht="18.75" customHeight="1">
      <c r="A56" s="200">
        <v>55</v>
      </c>
      <c r="B56" s="201" t="s">
        <v>12</v>
      </c>
      <c r="C56" s="201">
        <v>8</v>
      </c>
      <c r="D56" s="202">
        <v>412.2</v>
      </c>
      <c r="E56" s="211">
        <f t="shared" si="0"/>
        <v>14509.44</v>
      </c>
      <c r="F56" s="211">
        <f t="shared" si="1"/>
        <v>7419.599999999999</v>
      </c>
      <c r="G56" s="211">
        <f t="shared" si="2"/>
        <v>21929.04</v>
      </c>
    </row>
    <row r="57" spans="1:7" ht="18.75" customHeight="1">
      <c r="A57" s="200">
        <v>56</v>
      </c>
      <c r="B57" s="201" t="s">
        <v>12</v>
      </c>
      <c r="C57" s="201">
        <v>9</v>
      </c>
      <c r="D57" s="202">
        <v>659.3</v>
      </c>
      <c r="E57" s="211">
        <f t="shared" si="0"/>
        <v>23207.36</v>
      </c>
      <c r="F57" s="211">
        <f t="shared" si="1"/>
        <v>11867.4</v>
      </c>
      <c r="G57" s="211">
        <f t="shared" si="2"/>
        <v>35074.76</v>
      </c>
    </row>
    <row r="58" spans="1:7" ht="18.75" customHeight="1">
      <c r="A58" s="200">
        <v>57</v>
      </c>
      <c r="B58" s="201" t="s">
        <v>12</v>
      </c>
      <c r="C58" s="201">
        <v>10</v>
      </c>
      <c r="D58" s="202">
        <v>414.7</v>
      </c>
      <c r="E58" s="211">
        <f t="shared" si="0"/>
        <v>14597.44</v>
      </c>
      <c r="F58" s="211">
        <f t="shared" si="1"/>
        <v>7464.599999999999</v>
      </c>
      <c r="G58" s="211">
        <f t="shared" si="2"/>
        <v>22062.04</v>
      </c>
    </row>
    <row r="59" spans="1:7" ht="18.75" customHeight="1">
      <c r="A59" s="200">
        <v>58</v>
      </c>
      <c r="B59" s="201" t="s">
        <v>12</v>
      </c>
      <c r="C59" s="201">
        <v>11</v>
      </c>
      <c r="D59" s="202">
        <v>668.2</v>
      </c>
      <c r="E59" s="211">
        <f t="shared" si="0"/>
        <v>23520.640000000003</v>
      </c>
      <c r="F59" s="211">
        <f t="shared" si="1"/>
        <v>12027.6</v>
      </c>
      <c r="G59" s="211">
        <f t="shared" si="2"/>
        <v>35548.240000000005</v>
      </c>
    </row>
    <row r="60" spans="1:7" ht="18.75" customHeight="1">
      <c r="A60" s="200">
        <v>59</v>
      </c>
      <c r="B60" s="201" t="s">
        <v>12</v>
      </c>
      <c r="C60" s="201">
        <v>13</v>
      </c>
      <c r="D60" s="202">
        <v>1973.5</v>
      </c>
      <c r="E60" s="211">
        <f t="shared" si="0"/>
        <v>69467.20000000001</v>
      </c>
      <c r="F60" s="211">
        <f t="shared" si="1"/>
        <v>35523</v>
      </c>
      <c r="G60" s="211">
        <f t="shared" si="2"/>
        <v>104990.20000000001</v>
      </c>
    </row>
    <row r="61" spans="1:7" ht="18.75" customHeight="1">
      <c r="A61" s="200">
        <v>60</v>
      </c>
      <c r="B61" s="201" t="s">
        <v>12</v>
      </c>
      <c r="C61" s="201">
        <v>15</v>
      </c>
      <c r="D61" s="202">
        <v>2077.9</v>
      </c>
      <c r="E61" s="211">
        <f t="shared" si="0"/>
        <v>73142.08000000002</v>
      </c>
      <c r="F61" s="211">
        <f t="shared" si="1"/>
        <v>37402.200000000004</v>
      </c>
      <c r="G61" s="211">
        <f t="shared" si="2"/>
        <v>110544.28000000003</v>
      </c>
    </row>
    <row r="62" spans="1:7" ht="18.75" customHeight="1">
      <c r="A62" s="200">
        <v>61</v>
      </c>
      <c r="B62" s="201" t="s">
        <v>12</v>
      </c>
      <c r="C62" s="201">
        <v>16</v>
      </c>
      <c r="D62" s="202">
        <v>1959.6</v>
      </c>
      <c r="E62" s="211">
        <f t="shared" si="0"/>
        <v>68977.92</v>
      </c>
      <c r="F62" s="211">
        <f t="shared" si="1"/>
        <v>35272.799999999996</v>
      </c>
      <c r="G62" s="211">
        <f t="shared" si="2"/>
        <v>104250.72</v>
      </c>
    </row>
    <row r="63" spans="1:7" ht="18.75" customHeight="1">
      <c r="A63" s="200">
        <v>62</v>
      </c>
      <c r="B63" s="201" t="s">
        <v>12</v>
      </c>
      <c r="C63" s="201">
        <v>17</v>
      </c>
      <c r="D63" s="202">
        <v>1428.5</v>
      </c>
      <c r="E63" s="211">
        <f t="shared" si="0"/>
        <v>50283.200000000004</v>
      </c>
      <c r="F63" s="211">
        <f t="shared" si="1"/>
        <v>25713</v>
      </c>
      <c r="G63" s="211">
        <f t="shared" si="2"/>
        <v>75996.20000000001</v>
      </c>
    </row>
    <row r="64" spans="1:7" ht="18.75" customHeight="1">
      <c r="A64" s="200">
        <v>63</v>
      </c>
      <c r="B64" s="201" t="s">
        <v>12</v>
      </c>
      <c r="C64" s="201">
        <v>18</v>
      </c>
      <c r="D64" s="202">
        <v>1903.3</v>
      </c>
      <c r="E64" s="211">
        <f t="shared" si="0"/>
        <v>66996.16</v>
      </c>
      <c r="F64" s="211">
        <f t="shared" si="1"/>
        <v>34259.4</v>
      </c>
      <c r="G64" s="211">
        <f t="shared" si="2"/>
        <v>101255.56</v>
      </c>
    </row>
    <row r="65" spans="1:7" ht="18.75" customHeight="1">
      <c r="A65" s="200">
        <v>64</v>
      </c>
      <c r="B65" s="201" t="s">
        <v>12</v>
      </c>
      <c r="C65" s="201">
        <v>20</v>
      </c>
      <c r="D65" s="202">
        <v>1959.3</v>
      </c>
      <c r="E65" s="211">
        <f t="shared" si="0"/>
        <v>68967.36</v>
      </c>
      <c r="F65" s="211">
        <f t="shared" si="1"/>
        <v>35267.4</v>
      </c>
      <c r="G65" s="211">
        <f t="shared" si="2"/>
        <v>104234.76000000001</v>
      </c>
    </row>
    <row r="66" spans="1:7" ht="18.75" customHeight="1">
      <c r="A66" s="200">
        <v>65</v>
      </c>
      <c r="B66" s="201" t="s">
        <v>12</v>
      </c>
      <c r="C66" s="201">
        <v>22</v>
      </c>
      <c r="D66" s="202">
        <v>1953.4</v>
      </c>
      <c r="E66" s="211">
        <f t="shared" si="0"/>
        <v>68759.68000000001</v>
      </c>
      <c r="F66" s="211">
        <f t="shared" si="1"/>
        <v>35161.200000000004</v>
      </c>
      <c r="G66" s="211">
        <f t="shared" si="2"/>
        <v>103920.88</v>
      </c>
    </row>
    <row r="67" spans="1:7" ht="18.75" customHeight="1">
      <c r="A67" s="200">
        <v>66</v>
      </c>
      <c r="B67" s="201" t="s">
        <v>16</v>
      </c>
      <c r="C67" s="201">
        <v>2</v>
      </c>
      <c r="D67" s="202">
        <v>1454.5</v>
      </c>
      <c r="E67" s="211">
        <f aca="true" t="shared" si="3" ref="E67:E91">D67*4.4*8</f>
        <v>51198.4</v>
      </c>
      <c r="F67" s="211">
        <f aca="true" t="shared" si="4" ref="F67:F91">D67*4.5*4</f>
        <v>26181</v>
      </c>
      <c r="G67" s="211">
        <f aca="true" t="shared" si="5" ref="G67:G91">SUM(E67:F67)</f>
        <v>77379.4</v>
      </c>
    </row>
    <row r="68" spans="1:7" ht="18.75" customHeight="1">
      <c r="A68" s="200">
        <v>67</v>
      </c>
      <c r="B68" s="201" t="s">
        <v>13</v>
      </c>
      <c r="C68" s="201">
        <v>4</v>
      </c>
      <c r="D68" s="202">
        <v>413.2</v>
      </c>
      <c r="E68" s="211">
        <f t="shared" si="3"/>
        <v>14544.640000000001</v>
      </c>
      <c r="F68" s="211">
        <f t="shared" si="4"/>
        <v>7437.599999999999</v>
      </c>
      <c r="G68" s="211">
        <f t="shared" si="5"/>
        <v>21982.24</v>
      </c>
    </row>
    <row r="69" spans="1:7" ht="18.75" customHeight="1">
      <c r="A69" s="200">
        <v>68</v>
      </c>
      <c r="B69" s="201" t="s">
        <v>13</v>
      </c>
      <c r="C69" s="201">
        <v>6</v>
      </c>
      <c r="D69" s="202">
        <v>372.4</v>
      </c>
      <c r="E69" s="211">
        <f t="shared" si="3"/>
        <v>13108.48</v>
      </c>
      <c r="F69" s="211">
        <f t="shared" si="4"/>
        <v>6703.2</v>
      </c>
      <c r="G69" s="211">
        <f t="shared" si="5"/>
        <v>19811.68</v>
      </c>
    </row>
    <row r="70" spans="1:7" ht="18.75" customHeight="1">
      <c r="A70" s="200">
        <v>69</v>
      </c>
      <c r="B70" s="201" t="s">
        <v>13</v>
      </c>
      <c r="C70" s="201">
        <v>8</v>
      </c>
      <c r="D70" s="202">
        <v>420.6</v>
      </c>
      <c r="E70" s="211">
        <f t="shared" si="3"/>
        <v>14805.120000000003</v>
      </c>
      <c r="F70" s="211">
        <f t="shared" si="4"/>
        <v>7570.8</v>
      </c>
      <c r="G70" s="211">
        <f t="shared" si="5"/>
        <v>22375.920000000002</v>
      </c>
    </row>
    <row r="71" spans="1:7" ht="18.75" customHeight="1">
      <c r="A71" s="200">
        <v>70</v>
      </c>
      <c r="B71" s="201" t="s">
        <v>13</v>
      </c>
      <c r="C71" s="201">
        <v>10</v>
      </c>
      <c r="D71" s="202">
        <v>2035</v>
      </c>
      <c r="E71" s="211">
        <f t="shared" si="3"/>
        <v>71632</v>
      </c>
      <c r="F71" s="211">
        <f t="shared" si="4"/>
        <v>36630</v>
      </c>
      <c r="G71" s="211">
        <f t="shared" si="5"/>
        <v>108262</v>
      </c>
    </row>
    <row r="72" spans="1:7" ht="18.75" customHeight="1">
      <c r="A72" s="200">
        <v>71</v>
      </c>
      <c r="B72" s="201" t="s">
        <v>13</v>
      </c>
      <c r="C72" s="201">
        <v>12</v>
      </c>
      <c r="D72" s="202">
        <v>652.5</v>
      </c>
      <c r="E72" s="211">
        <f t="shared" si="3"/>
        <v>22968.000000000004</v>
      </c>
      <c r="F72" s="211">
        <f t="shared" si="4"/>
        <v>11745</v>
      </c>
      <c r="G72" s="211">
        <f t="shared" si="5"/>
        <v>34713</v>
      </c>
    </row>
    <row r="73" spans="1:7" ht="18.75" customHeight="1">
      <c r="A73" s="200">
        <v>72</v>
      </c>
      <c r="B73" s="201" t="s">
        <v>13</v>
      </c>
      <c r="C73" s="201">
        <v>14</v>
      </c>
      <c r="D73" s="202">
        <v>1518.1</v>
      </c>
      <c r="E73" s="211">
        <f t="shared" si="3"/>
        <v>53437.12</v>
      </c>
      <c r="F73" s="211">
        <f t="shared" si="4"/>
        <v>27325.8</v>
      </c>
      <c r="G73" s="211">
        <f t="shared" si="5"/>
        <v>80762.92</v>
      </c>
    </row>
    <row r="74" spans="1:7" ht="18.75" customHeight="1">
      <c r="A74" s="200">
        <v>73</v>
      </c>
      <c r="B74" s="201" t="s">
        <v>13</v>
      </c>
      <c r="C74" s="201">
        <v>16</v>
      </c>
      <c r="D74" s="202">
        <v>1452.5</v>
      </c>
      <c r="E74" s="211">
        <f t="shared" si="3"/>
        <v>51128.00000000001</v>
      </c>
      <c r="F74" s="211">
        <f t="shared" si="4"/>
        <v>26145</v>
      </c>
      <c r="G74" s="211">
        <f t="shared" si="5"/>
        <v>77273</v>
      </c>
    </row>
    <row r="75" spans="1:7" ht="18.75" customHeight="1">
      <c r="A75" s="200">
        <v>74</v>
      </c>
      <c r="B75" s="201" t="s">
        <v>13</v>
      </c>
      <c r="C75" s="201">
        <v>18</v>
      </c>
      <c r="D75" s="202">
        <v>1468.6</v>
      </c>
      <c r="E75" s="211">
        <f t="shared" si="3"/>
        <v>51694.72</v>
      </c>
      <c r="F75" s="211">
        <f t="shared" si="4"/>
        <v>26434.8</v>
      </c>
      <c r="G75" s="211">
        <f t="shared" si="5"/>
        <v>78129.52</v>
      </c>
    </row>
    <row r="76" spans="1:7" ht="18.75" customHeight="1">
      <c r="A76" s="200">
        <v>75</v>
      </c>
      <c r="B76" s="201" t="s">
        <v>13</v>
      </c>
      <c r="C76" s="201">
        <v>20</v>
      </c>
      <c r="D76" s="202">
        <v>2489.7</v>
      </c>
      <c r="E76" s="211">
        <f t="shared" si="3"/>
        <v>87637.44</v>
      </c>
      <c r="F76" s="211">
        <f t="shared" si="4"/>
        <v>44814.6</v>
      </c>
      <c r="G76" s="211">
        <f t="shared" si="5"/>
        <v>132452.04</v>
      </c>
    </row>
    <row r="77" spans="1:7" ht="18.75" customHeight="1">
      <c r="A77" s="200">
        <v>76</v>
      </c>
      <c r="B77" s="201" t="s">
        <v>14</v>
      </c>
      <c r="C77" s="201">
        <v>1</v>
      </c>
      <c r="D77" s="202">
        <v>1445.5</v>
      </c>
      <c r="E77" s="211">
        <f t="shared" si="3"/>
        <v>50881.600000000006</v>
      </c>
      <c r="F77" s="211">
        <f t="shared" si="4"/>
        <v>26019</v>
      </c>
      <c r="G77" s="211">
        <f t="shared" si="5"/>
        <v>76900.6</v>
      </c>
    </row>
    <row r="78" spans="1:7" ht="18.75" customHeight="1">
      <c r="A78" s="200">
        <v>77</v>
      </c>
      <c r="B78" s="201" t="s">
        <v>14</v>
      </c>
      <c r="C78" s="201" t="s">
        <v>49</v>
      </c>
      <c r="D78" s="202">
        <v>1902.5</v>
      </c>
      <c r="E78" s="211">
        <f t="shared" si="3"/>
        <v>66968</v>
      </c>
      <c r="F78" s="211">
        <f t="shared" si="4"/>
        <v>34245</v>
      </c>
      <c r="G78" s="211">
        <f t="shared" si="5"/>
        <v>101213</v>
      </c>
    </row>
    <row r="79" spans="1:7" ht="18.75" customHeight="1">
      <c r="A79" s="200">
        <v>78</v>
      </c>
      <c r="B79" s="201" t="s">
        <v>14</v>
      </c>
      <c r="C79" s="201">
        <v>3</v>
      </c>
      <c r="D79" s="202">
        <v>2016.9</v>
      </c>
      <c r="E79" s="211">
        <f t="shared" si="3"/>
        <v>70994.88</v>
      </c>
      <c r="F79" s="211">
        <f t="shared" si="4"/>
        <v>36304.200000000004</v>
      </c>
      <c r="G79" s="211">
        <f t="shared" si="5"/>
        <v>107299.08000000002</v>
      </c>
    </row>
    <row r="80" spans="1:7" ht="18.75" customHeight="1">
      <c r="A80" s="200">
        <v>79</v>
      </c>
      <c r="B80" s="201" t="s">
        <v>14</v>
      </c>
      <c r="C80" s="201">
        <v>5</v>
      </c>
      <c r="D80" s="202">
        <v>1225.9</v>
      </c>
      <c r="E80" s="211">
        <f t="shared" si="3"/>
        <v>43151.68000000001</v>
      </c>
      <c r="F80" s="211">
        <f t="shared" si="4"/>
        <v>22066.2</v>
      </c>
      <c r="G80" s="211">
        <f t="shared" si="5"/>
        <v>65217.880000000005</v>
      </c>
    </row>
    <row r="81" spans="1:7" ht="18.75" customHeight="1">
      <c r="A81" s="200">
        <v>80</v>
      </c>
      <c r="B81" s="201" t="s">
        <v>14</v>
      </c>
      <c r="C81" s="201">
        <v>7</v>
      </c>
      <c r="D81" s="202">
        <v>1974.7</v>
      </c>
      <c r="E81" s="211">
        <f t="shared" si="3"/>
        <v>69509.44</v>
      </c>
      <c r="F81" s="211">
        <f t="shared" si="4"/>
        <v>35544.6</v>
      </c>
      <c r="G81" s="211">
        <f t="shared" si="5"/>
        <v>105054.04000000001</v>
      </c>
    </row>
    <row r="82" spans="1:7" ht="18.75" customHeight="1">
      <c r="A82" s="200">
        <v>81</v>
      </c>
      <c r="B82" s="201" t="s">
        <v>14</v>
      </c>
      <c r="C82" s="201" t="s">
        <v>9</v>
      </c>
      <c r="D82" s="202">
        <v>1162.2</v>
      </c>
      <c r="E82" s="211">
        <f t="shared" si="3"/>
        <v>40909.44</v>
      </c>
      <c r="F82" s="211">
        <f t="shared" si="4"/>
        <v>20919.600000000002</v>
      </c>
      <c r="G82" s="211">
        <f t="shared" si="5"/>
        <v>61829.04000000001</v>
      </c>
    </row>
    <row r="83" spans="1:7" ht="18.75" customHeight="1">
      <c r="A83" s="200">
        <v>82</v>
      </c>
      <c r="B83" s="201" t="s">
        <v>14</v>
      </c>
      <c r="C83" s="201">
        <v>9</v>
      </c>
      <c r="D83" s="202">
        <v>1473.5</v>
      </c>
      <c r="E83" s="211">
        <f t="shared" si="3"/>
        <v>51867.200000000004</v>
      </c>
      <c r="F83" s="211">
        <f t="shared" si="4"/>
        <v>26523</v>
      </c>
      <c r="G83" s="211">
        <f t="shared" si="5"/>
        <v>78390.20000000001</v>
      </c>
    </row>
    <row r="84" spans="1:7" ht="18.75" customHeight="1">
      <c r="A84" s="200">
        <v>83</v>
      </c>
      <c r="B84" s="201" t="s">
        <v>14</v>
      </c>
      <c r="C84" s="201">
        <v>12</v>
      </c>
      <c r="D84" s="202">
        <v>2263.9</v>
      </c>
      <c r="E84" s="211">
        <f t="shared" si="3"/>
        <v>79689.28000000001</v>
      </c>
      <c r="F84" s="211">
        <f t="shared" si="4"/>
        <v>40750.200000000004</v>
      </c>
      <c r="G84" s="211">
        <f t="shared" si="5"/>
        <v>120439.48000000001</v>
      </c>
    </row>
    <row r="85" spans="1:7" ht="18.75" customHeight="1">
      <c r="A85" s="200">
        <v>84</v>
      </c>
      <c r="B85" s="212" t="s">
        <v>14</v>
      </c>
      <c r="C85" s="212">
        <v>13</v>
      </c>
      <c r="D85" s="202">
        <v>1859</v>
      </c>
      <c r="E85" s="211">
        <f t="shared" si="3"/>
        <v>65436.8</v>
      </c>
      <c r="F85" s="211">
        <f t="shared" si="4"/>
        <v>33462</v>
      </c>
      <c r="G85" s="211">
        <f t="shared" si="5"/>
        <v>98898.8</v>
      </c>
    </row>
    <row r="86" spans="1:7" ht="18.75" customHeight="1">
      <c r="A86" s="200">
        <v>85</v>
      </c>
      <c r="B86" s="201" t="s">
        <v>14</v>
      </c>
      <c r="C86" s="201">
        <v>14</v>
      </c>
      <c r="D86" s="202">
        <v>1761.1</v>
      </c>
      <c r="E86" s="211">
        <f t="shared" si="3"/>
        <v>61990.72</v>
      </c>
      <c r="F86" s="211">
        <f t="shared" si="4"/>
        <v>31699.8</v>
      </c>
      <c r="G86" s="211">
        <f t="shared" si="5"/>
        <v>93690.52</v>
      </c>
    </row>
    <row r="87" spans="1:7" ht="18.75" customHeight="1">
      <c r="A87" s="200">
        <v>86</v>
      </c>
      <c r="B87" s="201" t="s">
        <v>14</v>
      </c>
      <c r="C87" s="201">
        <v>22</v>
      </c>
      <c r="D87" s="202">
        <v>1827.5</v>
      </c>
      <c r="E87" s="211">
        <f t="shared" si="3"/>
        <v>64328.00000000001</v>
      </c>
      <c r="F87" s="211">
        <f t="shared" si="4"/>
        <v>32895</v>
      </c>
      <c r="G87" s="211">
        <f t="shared" si="5"/>
        <v>97223</v>
      </c>
    </row>
    <row r="88" spans="1:7" ht="18.75" customHeight="1">
      <c r="A88" s="200">
        <v>87</v>
      </c>
      <c r="B88" s="201" t="s">
        <v>14</v>
      </c>
      <c r="C88" s="201">
        <v>24</v>
      </c>
      <c r="D88" s="202">
        <v>1221</v>
      </c>
      <c r="E88" s="211">
        <f t="shared" si="3"/>
        <v>42979.200000000004</v>
      </c>
      <c r="F88" s="211">
        <f t="shared" si="4"/>
        <v>21978</v>
      </c>
      <c r="G88" s="211">
        <f t="shared" si="5"/>
        <v>64957.200000000004</v>
      </c>
    </row>
    <row r="89" spans="1:7" ht="18.75" customHeight="1">
      <c r="A89" s="200">
        <v>88</v>
      </c>
      <c r="B89" s="201" t="s">
        <v>14</v>
      </c>
      <c r="C89" s="201" t="s">
        <v>15</v>
      </c>
      <c r="D89" s="202">
        <v>2453.4</v>
      </c>
      <c r="E89" s="211">
        <f t="shared" si="3"/>
        <v>86359.68000000001</v>
      </c>
      <c r="F89" s="211">
        <f t="shared" si="4"/>
        <v>44161.200000000004</v>
      </c>
      <c r="G89" s="211">
        <f t="shared" si="5"/>
        <v>130520.88</v>
      </c>
    </row>
    <row r="90" spans="1:7" ht="18.75" customHeight="1">
      <c r="A90" s="200">
        <v>89</v>
      </c>
      <c r="B90" s="201" t="s">
        <v>14</v>
      </c>
      <c r="C90" s="201">
        <v>30</v>
      </c>
      <c r="D90" s="202">
        <v>1396.6</v>
      </c>
      <c r="E90" s="211">
        <f t="shared" si="3"/>
        <v>49160.32</v>
      </c>
      <c r="F90" s="211">
        <f t="shared" si="4"/>
        <v>25138.8</v>
      </c>
      <c r="G90" s="211">
        <f t="shared" si="5"/>
        <v>74299.12</v>
      </c>
    </row>
    <row r="91" spans="1:7" ht="18.75" customHeight="1">
      <c r="A91" s="200">
        <v>90</v>
      </c>
      <c r="B91" s="201" t="s">
        <v>14</v>
      </c>
      <c r="C91" s="201">
        <v>32</v>
      </c>
      <c r="D91" s="202">
        <v>1479.4</v>
      </c>
      <c r="E91" s="211">
        <f t="shared" si="3"/>
        <v>52074.880000000005</v>
      </c>
      <c r="F91" s="211">
        <f t="shared" si="4"/>
        <v>26629.2</v>
      </c>
      <c r="G91" s="211">
        <f t="shared" si="5"/>
        <v>78704.08</v>
      </c>
    </row>
    <row r="92" spans="1:7" ht="18.75" customHeight="1">
      <c r="A92" s="204"/>
      <c r="B92" s="204" t="s">
        <v>20</v>
      </c>
      <c r="C92" s="204"/>
      <c r="D92" s="205">
        <f>SUM(D2:D91)</f>
        <v>224355.40000000005</v>
      </c>
      <c r="E92" s="205">
        <f>SUM(E2:E91)</f>
        <v>7897310.080000005</v>
      </c>
      <c r="F92" s="205">
        <f>SUM(F2:F91)</f>
        <v>4038397.2000000007</v>
      </c>
      <c r="G92" s="205">
        <f>SUM(G2:G91)</f>
        <v>11935707.279999992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Тесленко</dc:creator>
  <cp:keywords/>
  <dc:description/>
  <cp:lastModifiedBy>Тесленко</cp:lastModifiedBy>
  <cp:lastPrinted>2016-03-11T11:25:43Z</cp:lastPrinted>
  <dcterms:created xsi:type="dcterms:W3CDTF">2010-11-16T11:20:52Z</dcterms:created>
  <dcterms:modified xsi:type="dcterms:W3CDTF">2016-03-11T11:27:48Z</dcterms:modified>
  <cp:category/>
  <cp:version/>
  <cp:contentType/>
  <cp:contentStatus/>
</cp:coreProperties>
</file>