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декабрь для сайта" sheetId="1" r:id="rId1"/>
  </sheets>
  <definedNames/>
  <calcPr fullCalcOnLoad="1"/>
</workbook>
</file>

<file path=xl/sharedStrings.xml><?xml version="1.0" encoding="utf-8"?>
<sst xmlns="http://schemas.openxmlformats.org/spreadsheetml/2006/main" count="116" uniqueCount="38">
  <si>
    <t>№</t>
  </si>
  <si>
    <t>Общая сумма</t>
  </si>
  <si>
    <t>п/п</t>
  </si>
  <si>
    <t>Текущий ремонт</t>
  </si>
  <si>
    <t>Накопление средств на доме по текущему ремонту</t>
  </si>
  <si>
    <t>Остаток денежных средств на доме</t>
  </si>
  <si>
    <t>начислен.</t>
  </si>
  <si>
    <t>оплачен.</t>
  </si>
  <si>
    <t>Факт</t>
  </si>
  <si>
    <t>отклонение</t>
  </si>
  <si>
    <t>руб.</t>
  </si>
  <si>
    <t>10 кв</t>
  </si>
  <si>
    <t>10 кв.</t>
  </si>
  <si>
    <t>7а</t>
  </si>
  <si>
    <t>Культуры</t>
  </si>
  <si>
    <t>4а</t>
  </si>
  <si>
    <t>8а</t>
  </si>
  <si>
    <t>Медведева</t>
  </si>
  <si>
    <t>Монтажников</t>
  </si>
  <si>
    <t>Строителей</t>
  </si>
  <si>
    <t>Чайковского</t>
  </si>
  <si>
    <t>Энергетиков</t>
  </si>
  <si>
    <t>8А</t>
  </si>
  <si>
    <t>24а</t>
  </si>
  <si>
    <t>Итого</t>
  </si>
  <si>
    <t>Площадь помещений м2</t>
  </si>
  <si>
    <t>№ дома</t>
  </si>
  <si>
    <t xml:space="preserve">Наименование объекта </t>
  </si>
  <si>
    <t>Крупской</t>
  </si>
  <si>
    <t xml:space="preserve">Всего израсходовано на доме </t>
  </si>
  <si>
    <t>С В О Д  за декабрь   2014 г.</t>
  </si>
  <si>
    <t xml:space="preserve">УК         </t>
  </si>
  <si>
    <t xml:space="preserve">Уборка придомовой территории   </t>
  </si>
  <si>
    <t xml:space="preserve">Вывоз ТБО    </t>
  </si>
  <si>
    <t xml:space="preserve">Содержание  </t>
  </si>
  <si>
    <t xml:space="preserve">дератиз. </t>
  </si>
  <si>
    <t>обсл. инж.ком., элект., констр.элем.крон.,обс.подв.</t>
  </si>
  <si>
    <t xml:space="preserve">План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</si>
</sst>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%"/>
    <numFmt numFmtId="169" formatCode="#,##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sz val="1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0"/>
    </font>
    <font>
      <b/>
      <sz val="7"/>
      <name val="Arial"/>
      <family val="2"/>
    </font>
    <font>
      <b/>
      <sz val="7"/>
      <name val="Times New Roman"/>
      <family val="1"/>
    </font>
    <font>
      <sz val="7"/>
      <color indexed="10"/>
      <name val="Arial"/>
      <family val="0"/>
    </font>
    <font>
      <b/>
      <sz val="7"/>
      <color indexed="10"/>
      <name val="Times New Roman"/>
      <family val="1"/>
    </font>
    <font>
      <b/>
      <i/>
      <sz val="7"/>
      <name val="Times New Roman"/>
      <family val="1"/>
    </font>
    <font>
      <b/>
      <sz val="7"/>
      <color indexed="10"/>
      <name val="Arial"/>
      <family val="2"/>
    </font>
    <font>
      <sz val="7"/>
      <name val="Times New Roman"/>
      <family val="1"/>
    </font>
    <font>
      <b/>
      <sz val="7"/>
      <color indexed="12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Arial"/>
      <family val="0"/>
    </font>
    <font>
      <sz val="10"/>
      <color indexed="8"/>
      <name val="Arial"/>
      <family val="2"/>
    </font>
    <font>
      <b/>
      <sz val="8"/>
      <color indexed="12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i/>
      <u val="single"/>
      <sz val="10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i/>
      <u val="single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7" fillId="0" borderId="0">
      <alignment/>
      <protection/>
    </xf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9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0" fillId="0" borderId="0" xfId="89" applyFont="1">
      <alignment/>
      <protection/>
    </xf>
    <xf numFmtId="0" fontId="20" fillId="0" borderId="0" xfId="89" applyFont="1" applyBorder="1">
      <alignment/>
      <protection/>
    </xf>
    <xf numFmtId="0" fontId="20" fillId="0" borderId="0" xfId="89" applyFont="1" applyAlignment="1">
      <alignment horizontal="center"/>
      <protection/>
    </xf>
    <xf numFmtId="0" fontId="20" fillId="0" borderId="10" xfId="89" applyFont="1" applyBorder="1">
      <alignment/>
      <protection/>
    </xf>
    <xf numFmtId="168" fontId="21" fillId="0" borderId="0" xfId="89" applyNumberFormat="1" applyFont="1">
      <alignment/>
      <protection/>
    </xf>
    <xf numFmtId="168" fontId="20" fillId="0" borderId="0" xfId="89" applyNumberFormat="1" applyFont="1">
      <alignment/>
      <protection/>
    </xf>
    <xf numFmtId="168" fontId="20" fillId="0" borderId="0" xfId="89" applyNumberFormat="1" applyFont="1" applyBorder="1">
      <alignment/>
      <protection/>
    </xf>
    <xf numFmtId="0" fontId="22" fillId="0" borderId="11" xfId="89" applyFont="1" applyBorder="1" applyAlignment="1">
      <alignment horizontal="center"/>
      <protection/>
    </xf>
    <xf numFmtId="0" fontId="20" fillId="0" borderId="12" xfId="89" applyFont="1" applyBorder="1">
      <alignment/>
      <protection/>
    </xf>
    <xf numFmtId="0" fontId="20" fillId="0" borderId="13" xfId="89" applyFont="1" applyBorder="1">
      <alignment/>
      <protection/>
    </xf>
    <xf numFmtId="0" fontId="22" fillId="0" borderId="14" xfId="89" applyFont="1" applyBorder="1" applyAlignment="1">
      <alignment horizontal="center"/>
      <protection/>
    </xf>
    <xf numFmtId="0" fontId="20" fillId="0" borderId="15" xfId="89" applyFont="1" applyBorder="1">
      <alignment/>
      <protection/>
    </xf>
    <xf numFmtId="0" fontId="20" fillId="0" borderId="16" xfId="89" applyFont="1" applyBorder="1">
      <alignment/>
      <protection/>
    </xf>
    <xf numFmtId="0" fontId="20" fillId="0" borderId="17" xfId="89" applyFont="1" applyBorder="1">
      <alignment/>
      <protection/>
    </xf>
    <xf numFmtId="0" fontId="20" fillId="0" borderId="18" xfId="89" applyFont="1" applyBorder="1">
      <alignment/>
      <protection/>
    </xf>
    <xf numFmtId="0" fontId="20" fillId="24" borderId="19" xfId="89" applyFont="1" applyFill="1" applyBorder="1" applyAlignment="1">
      <alignment horizontal="center"/>
      <protection/>
    </xf>
    <xf numFmtId="0" fontId="20" fillId="7" borderId="20" xfId="89" applyFont="1" applyFill="1" applyBorder="1" applyAlignment="1">
      <alignment horizontal="center"/>
      <protection/>
    </xf>
    <xf numFmtId="0" fontId="20" fillId="7" borderId="21" xfId="89" applyFont="1" applyFill="1" applyBorder="1" applyAlignment="1">
      <alignment horizontal="center"/>
      <protection/>
    </xf>
    <xf numFmtId="0" fontId="20" fillId="7" borderId="18" xfId="89" applyFont="1" applyFill="1" applyBorder="1" applyAlignment="1">
      <alignment horizontal="center"/>
      <protection/>
    </xf>
    <xf numFmtId="0" fontId="20" fillId="7" borderId="22" xfId="89" applyFont="1" applyFill="1" applyBorder="1" applyAlignment="1">
      <alignment horizontal="center"/>
      <protection/>
    </xf>
    <xf numFmtId="0" fontId="22" fillId="0" borderId="15" xfId="89" applyFont="1" applyBorder="1" applyAlignment="1">
      <alignment horizontal="center"/>
      <protection/>
    </xf>
    <xf numFmtId="0" fontId="22" fillId="0" borderId="23" xfId="89" applyFont="1" applyBorder="1" applyAlignment="1">
      <alignment horizontal="center"/>
      <protection/>
    </xf>
    <xf numFmtId="0" fontId="24" fillId="0" borderId="24" xfId="89" applyFont="1" applyBorder="1" applyAlignment="1">
      <alignment horizontal="center"/>
      <protection/>
    </xf>
    <xf numFmtId="0" fontId="21" fillId="24" borderId="18" xfId="89" applyFont="1" applyFill="1" applyBorder="1" applyAlignment="1">
      <alignment horizontal="center"/>
      <protection/>
    </xf>
    <xf numFmtId="0" fontId="21" fillId="7" borderId="18" xfId="89" applyFont="1" applyFill="1" applyBorder="1" applyAlignment="1">
      <alignment horizontal="center"/>
      <protection/>
    </xf>
    <xf numFmtId="0" fontId="21" fillId="0" borderId="18" xfId="89" applyFont="1" applyBorder="1" applyAlignment="1">
      <alignment horizontal="center"/>
      <protection/>
    </xf>
    <xf numFmtId="0" fontId="21" fillId="0" borderId="25" xfId="89" applyFont="1" applyBorder="1" applyAlignment="1">
      <alignment horizontal="center"/>
      <protection/>
    </xf>
    <xf numFmtId="0" fontId="21" fillId="0" borderId="26" xfId="89" applyFont="1" applyBorder="1" applyAlignment="1">
      <alignment horizontal="center"/>
      <protection/>
    </xf>
    <xf numFmtId="0" fontId="22" fillId="0" borderId="27" xfId="89" applyFont="1" applyBorder="1" applyAlignment="1">
      <alignment horizontal="center"/>
      <protection/>
    </xf>
    <xf numFmtId="0" fontId="22" fillId="0" borderId="28" xfId="89" applyFont="1" applyBorder="1" applyAlignment="1">
      <alignment horizontal="center"/>
      <protection/>
    </xf>
    <xf numFmtId="0" fontId="24" fillId="0" borderId="29" xfId="89" applyFont="1" applyBorder="1" applyAlignment="1">
      <alignment horizontal="center"/>
      <protection/>
    </xf>
    <xf numFmtId="0" fontId="20" fillId="7" borderId="0" xfId="89" applyFont="1" applyFill="1">
      <alignment/>
      <protection/>
    </xf>
    <xf numFmtId="0" fontId="20" fillId="0" borderId="30" xfId="89" applyFont="1" applyBorder="1">
      <alignment/>
      <protection/>
    </xf>
    <xf numFmtId="0" fontId="21" fillId="0" borderId="31" xfId="89" applyFont="1" applyBorder="1">
      <alignment/>
      <protection/>
    </xf>
    <xf numFmtId="0" fontId="25" fillId="0" borderId="31" xfId="89" applyFont="1" applyFill="1" applyBorder="1">
      <alignment/>
      <protection/>
    </xf>
    <xf numFmtId="4" fontId="21" fillId="0" borderId="31" xfId="89" applyNumberFormat="1" applyFont="1" applyBorder="1" applyAlignment="1">
      <alignment horizontal="center"/>
      <protection/>
    </xf>
    <xf numFmtId="4" fontId="21" fillId="0" borderId="31" xfId="89" applyNumberFormat="1" applyFont="1" applyFill="1" applyBorder="1">
      <alignment/>
      <protection/>
    </xf>
    <xf numFmtId="4" fontId="26" fillId="0" borderId="31" xfId="89" applyNumberFormat="1" applyFont="1" applyBorder="1">
      <alignment/>
      <protection/>
    </xf>
    <xf numFmtId="0" fontId="20" fillId="24" borderId="31" xfId="89" applyFont="1" applyFill="1" applyBorder="1">
      <alignment/>
      <protection/>
    </xf>
    <xf numFmtId="0" fontId="20" fillId="7" borderId="31" xfId="89" applyFont="1" applyFill="1" applyBorder="1">
      <alignment/>
      <protection/>
    </xf>
    <xf numFmtId="0" fontId="20" fillId="0" borderId="31" xfId="89" applyFont="1" applyBorder="1">
      <alignment/>
      <protection/>
    </xf>
    <xf numFmtId="0" fontId="27" fillId="0" borderId="31" xfId="89" applyFont="1" applyBorder="1" applyAlignment="1">
      <alignment horizontal="center"/>
      <protection/>
    </xf>
    <xf numFmtId="0" fontId="27" fillId="0" borderId="31" xfId="89" applyFont="1" applyBorder="1" applyAlignment="1">
      <alignment horizontal="left" vertical="center" wrapText="1"/>
      <protection/>
    </xf>
    <xf numFmtId="0" fontId="27" fillId="0" borderId="31" xfId="89" applyFont="1" applyBorder="1" applyAlignment="1">
      <alignment horizontal="center" vertical="center" wrapText="1"/>
      <protection/>
    </xf>
    <xf numFmtId="4" fontId="27" fillId="0" borderId="31" xfId="89" applyNumberFormat="1" applyFont="1" applyBorder="1" applyAlignment="1">
      <alignment horizontal="center" vertical="center" wrapText="1"/>
      <protection/>
    </xf>
    <xf numFmtId="4" fontId="20" fillId="0" borderId="0" xfId="89" applyNumberFormat="1" applyFont="1" applyFill="1">
      <alignment/>
      <protection/>
    </xf>
    <xf numFmtId="4" fontId="20" fillId="0" borderId="31" xfId="89" applyNumberFormat="1" applyFont="1" applyFill="1" applyBorder="1">
      <alignment/>
      <protection/>
    </xf>
    <xf numFmtId="4" fontId="23" fillId="0" borderId="32" xfId="89" applyNumberFormat="1" applyFont="1" applyBorder="1">
      <alignment/>
      <protection/>
    </xf>
    <xf numFmtId="4" fontId="20" fillId="24" borderId="31" xfId="89" applyNumberFormat="1" applyFont="1" applyFill="1" applyBorder="1">
      <alignment/>
      <protection/>
    </xf>
    <xf numFmtId="4" fontId="20" fillId="7" borderId="31" xfId="89" applyNumberFormat="1" applyFont="1" applyFill="1" applyBorder="1">
      <alignment/>
      <protection/>
    </xf>
    <xf numFmtId="4" fontId="20" fillId="0" borderId="31" xfId="89" applyNumberFormat="1" applyFont="1" applyBorder="1">
      <alignment/>
      <protection/>
    </xf>
    <xf numFmtId="2" fontId="28" fillId="0" borderId="31" xfId="89" applyNumberFormat="1" applyFont="1" applyFill="1" applyBorder="1">
      <alignment/>
      <protection/>
    </xf>
    <xf numFmtId="0" fontId="27" fillId="0" borderId="31" xfId="89" applyFont="1" applyBorder="1">
      <alignment/>
      <protection/>
    </xf>
    <xf numFmtId="4" fontId="27" fillId="0" borderId="31" xfId="89" applyNumberFormat="1" applyFont="1" applyBorder="1" applyAlignment="1">
      <alignment horizontal="center"/>
      <protection/>
    </xf>
    <xf numFmtId="1" fontId="27" fillId="0" borderId="31" xfId="89" applyNumberFormat="1" applyFont="1" applyBorder="1" applyAlignment="1">
      <alignment horizontal="center"/>
      <protection/>
    </xf>
    <xf numFmtId="0" fontId="20" fillId="0" borderId="32" xfId="89" applyFont="1" applyBorder="1" applyAlignment="1">
      <alignment horizontal="center"/>
      <protection/>
    </xf>
    <xf numFmtId="4" fontId="27" fillId="0" borderId="32" xfId="89" applyNumberFormat="1" applyFont="1" applyBorder="1" applyAlignment="1">
      <alignment horizontal="center"/>
      <protection/>
    </xf>
    <xf numFmtId="0" fontId="27" fillId="0" borderId="33" xfId="89" applyFont="1" applyBorder="1">
      <alignment/>
      <protection/>
    </xf>
    <xf numFmtId="1" fontId="27" fillId="0" borderId="33" xfId="89" applyNumberFormat="1" applyFont="1" applyBorder="1" applyAlignment="1">
      <alignment horizontal="center"/>
      <protection/>
    </xf>
    <xf numFmtId="4" fontId="27" fillId="0" borderId="34" xfId="89" applyNumberFormat="1" applyFont="1" applyBorder="1" applyAlignment="1">
      <alignment horizontal="center"/>
      <protection/>
    </xf>
    <xf numFmtId="0" fontId="27" fillId="0" borderId="31" xfId="89" applyFont="1" applyBorder="1" applyAlignment="1">
      <alignment horizontal="left"/>
      <protection/>
    </xf>
    <xf numFmtId="0" fontId="27" fillId="0" borderId="32" xfId="89" applyFont="1" applyBorder="1" applyAlignment="1">
      <alignment horizontal="center"/>
      <protection/>
    </xf>
    <xf numFmtId="2" fontId="20" fillId="0" borderId="32" xfId="89" applyNumberFormat="1" applyFont="1" applyBorder="1" applyAlignment="1">
      <alignment horizontal="center"/>
      <protection/>
    </xf>
    <xf numFmtId="0" fontId="27" fillId="0" borderId="31" xfId="89" applyFont="1" applyFill="1" applyBorder="1">
      <alignment/>
      <protection/>
    </xf>
    <xf numFmtId="1" fontId="27" fillId="0" borderId="31" xfId="89" applyNumberFormat="1" applyFont="1" applyFill="1" applyBorder="1" applyAlignment="1">
      <alignment horizontal="center"/>
      <protection/>
    </xf>
    <xf numFmtId="0" fontId="20" fillId="0" borderId="35" xfId="89" applyFont="1" applyBorder="1" applyAlignment="1">
      <alignment horizontal="center"/>
      <protection/>
    </xf>
    <xf numFmtId="4" fontId="20" fillId="0" borderId="31" xfId="89" applyNumberFormat="1" applyFont="1" applyFill="1" applyBorder="1">
      <alignment/>
      <protection/>
    </xf>
    <xf numFmtId="1" fontId="27" fillId="0" borderId="36" xfId="89" applyNumberFormat="1" applyFont="1" applyBorder="1" applyAlignment="1">
      <alignment horizontal="center"/>
      <protection/>
    </xf>
    <xf numFmtId="4" fontId="27" fillId="0" borderId="37" xfId="89" applyNumberFormat="1" applyFont="1" applyBorder="1" applyAlignment="1">
      <alignment horizontal="center"/>
      <protection/>
    </xf>
    <xf numFmtId="0" fontId="27" fillId="0" borderId="36" xfId="89" applyFont="1" applyBorder="1">
      <alignment/>
      <protection/>
    </xf>
    <xf numFmtId="4" fontId="20" fillId="0" borderId="36" xfId="89" applyNumberFormat="1" applyFont="1" applyFill="1" applyBorder="1">
      <alignment/>
      <protection/>
    </xf>
    <xf numFmtId="2" fontId="28" fillId="0" borderId="36" xfId="89" applyNumberFormat="1" applyFont="1" applyFill="1" applyBorder="1">
      <alignment/>
      <protection/>
    </xf>
    <xf numFmtId="0" fontId="27" fillId="0" borderId="17" xfId="89" applyFont="1" applyBorder="1" applyAlignment="1">
      <alignment horizontal="center"/>
      <protection/>
    </xf>
    <xf numFmtId="0" fontId="22" fillId="0" borderId="18" xfId="89" applyFont="1" applyFill="1" applyBorder="1">
      <alignment/>
      <protection/>
    </xf>
    <xf numFmtId="4" fontId="21" fillId="0" borderId="25" xfId="89" applyNumberFormat="1" applyFont="1" applyBorder="1" applyAlignment="1">
      <alignment horizontal="center"/>
      <protection/>
    </xf>
    <xf numFmtId="4" fontId="21" fillId="0" borderId="18" xfId="89" applyNumberFormat="1" applyFont="1" applyFill="1" applyBorder="1">
      <alignment/>
      <protection/>
    </xf>
    <xf numFmtId="4" fontId="26" fillId="0" borderId="25" xfId="89" applyNumberFormat="1" applyFont="1" applyBorder="1">
      <alignment/>
      <protection/>
    </xf>
    <xf numFmtId="4" fontId="21" fillId="24" borderId="18" xfId="89" applyNumberFormat="1" applyFont="1" applyFill="1" applyBorder="1">
      <alignment/>
      <protection/>
    </xf>
    <xf numFmtId="2" fontId="28" fillId="0" borderId="18" xfId="89" applyNumberFormat="1" applyFont="1" applyFill="1" applyBorder="1">
      <alignment/>
      <protection/>
    </xf>
    <xf numFmtId="4" fontId="21" fillId="0" borderId="25" xfId="89" applyNumberFormat="1" applyFont="1" applyBorder="1">
      <alignment/>
      <protection/>
    </xf>
    <xf numFmtId="4" fontId="21" fillId="0" borderId="38" xfId="89" applyNumberFormat="1" applyFont="1" applyBorder="1">
      <alignment/>
      <protection/>
    </xf>
    <xf numFmtId="0" fontId="27" fillId="0" borderId="0" xfId="89" applyFont="1" applyBorder="1" applyAlignment="1">
      <alignment horizontal="center"/>
      <protection/>
    </xf>
    <xf numFmtId="0" fontId="22" fillId="0" borderId="0" xfId="89" applyFont="1" applyFill="1" applyBorder="1">
      <alignment/>
      <protection/>
    </xf>
    <xf numFmtId="4" fontId="21" fillId="0" borderId="0" xfId="89" applyNumberFormat="1" applyFont="1" applyBorder="1" applyAlignment="1">
      <alignment horizontal="center"/>
      <protection/>
    </xf>
    <xf numFmtId="4" fontId="21" fillId="0" borderId="0" xfId="89" applyNumberFormat="1" applyFont="1" applyFill="1" applyBorder="1">
      <alignment/>
      <protection/>
    </xf>
    <xf numFmtId="4" fontId="21" fillId="0" borderId="0" xfId="89" applyNumberFormat="1" applyFont="1" applyBorder="1">
      <alignment/>
      <protection/>
    </xf>
    <xf numFmtId="2" fontId="28" fillId="0" borderId="0" xfId="89" applyNumberFormat="1" applyFont="1" applyFill="1" applyBorder="1">
      <alignment/>
      <protection/>
    </xf>
    <xf numFmtId="4" fontId="21" fillId="0" borderId="19" xfId="89" applyNumberFormat="1" applyFont="1" applyBorder="1">
      <alignment/>
      <protection/>
    </xf>
    <xf numFmtId="4" fontId="28" fillId="0" borderId="0" xfId="89" applyNumberFormat="1" applyFont="1" applyFill="1" applyBorder="1">
      <alignment/>
      <protection/>
    </xf>
    <xf numFmtId="0" fontId="7" fillId="0" borderId="0" xfId="89">
      <alignment/>
      <protection/>
    </xf>
    <xf numFmtId="0" fontId="7" fillId="0" borderId="0" xfId="89" applyFill="1">
      <alignment/>
      <protection/>
    </xf>
    <xf numFmtId="0" fontId="30" fillId="0" borderId="0" xfId="89" applyFont="1" applyBorder="1" applyAlignment="1">
      <alignment horizontal="center"/>
      <protection/>
    </xf>
    <xf numFmtId="0" fontId="29" fillId="0" borderId="0" xfId="89" applyFont="1" applyFill="1" applyBorder="1">
      <alignment/>
      <protection/>
    </xf>
    <xf numFmtId="4" fontId="31" fillId="0" borderId="0" xfId="89" applyNumberFormat="1" applyFont="1" applyBorder="1" applyAlignment="1">
      <alignment horizontal="center"/>
      <protection/>
    </xf>
    <xf numFmtId="4" fontId="31" fillId="0" borderId="0" xfId="89" applyNumberFormat="1" applyFont="1" applyFill="1" applyBorder="1">
      <alignment/>
      <protection/>
    </xf>
    <xf numFmtId="4" fontId="32" fillId="0" borderId="0" xfId="89" applyNumberFormat="1" applyFont="1" applyBorder="1">
      <alignment/>
      <protection/>
    </xf>
    <xf numFmtId="4" fontId="31" fillId="7" borderId="0" xfId="89" applyNumberFormat="1" applyFont="1" applyFill="1" applyBorder="1">
      <alignment/>
      <protection/>
    </xf>
    <xf numFmtId="4" fontId="31" fillId="0" borderId="0" xfId="89" applyNumberFormat="1" applyFont="1" applyBorder="1">
      <alignment/>
      <protection/>
    </xf>
    <xf numFmtId="4" fontId="33" fillId="7" borderId="0" xfId="89" applyNumberFormat="1" applyFont="1" applyFill="1" applyBorder="1">
      <alignment/>
      <protection/>
    </xf>
    <xf numFmtId="0" fontId="34" fillId="0" borderId="0" xfId="89" applyFont="1" applyBorder="1">
      <alignment/>
      <protection/>
    </xf>
    <xf numFmtId="4" fontId="31" fillId="0" borderId="0" xfId="89" applyNumberFormat="1" applyFont="1" applyFill="1" applyBorder="1" applyAlignment="1">
      <alignment horizontal="right"/>
      <protection/>
    </xf>
    <xf numFmtId="0" fontId="7" fillId="7" borderId="0" xfId="89" applyFill="1">
      <alignment/>
      <protection/>
    </xf>
    <xf numFmtId="0" fontId="7" fillId="0" borderId="0" xfId="89" applyBorder="1">
      <alignment/>
      <protection/>
    </xf>
    <xf numFmtId="0" fontId="7" fillId="7" borderId="0" xfId="89" applyFill="1" applyBorder="1">
      <alignment/>
      <protection/>
    </xf>
    <xf numFmtId="0" fontId="35" fillId="7" borderId="0" xfId="89" applyFont="1" applyFill="1" applyBorder="1" applyAlignment="1">
      <alignment vertical="distributed" wrapText="1"/>
      <protection/>
    </xf>
    <xf numFmtId="0" fontId="29" fillId="7" borderId="0" xfId="89" applyFont="1" applyFill="1" applyBorder="1">
      <alignment/>
      <protection/>
    </xf>
    <xf numFmtId="0" fontId="36" fillId="0" borderId="0" xfId="89" applyFont="1">
      <alignment/>
      <protection/>
    </xf>
    <xf numFmtId="0" fontId="36" fillId="7" borderId="0" xfId="89" applyFont="1" applyFill="1">
      <alignment/>
      <protection/>
    </xf>
    <xf numFmtId="0" fontId="37" fillId="7" borderId="0" xfId="89" applyFont="1" applyFill="1">
      <alignment/>
      <protection/>
    </xf>
    <xf numFmtId="4" fontId="38" fillId="7" borderId="0" xfId="89" applyNumberFormat="1" applyFont="1" applyFill="1" applyBorder="1">
      <alignment/>
      <protection/>
    </xf>
    <xf numFmtId="0" fontId="36" fillId="0" borderId="0" xfId="89" applyFont="1" applyBorder="1" applyAlignment="1">
      <alignment horizontal="left"/>
      <protection/>
    </xf>
    <xf numFmtId="0" fontId="39" fillId="0" borderId="0" xfId="89" applyFont="1" applyBorder="1" applyAlignment="1">
      <alignment horizontal="left"/>
      <protection/>
    </xf>
    <xf numFmtId="0" fontId="7" fillId="0" borderId="0" xfId="89" applyFont="1">
      <alignment/>
      <protection/>
    </xf>
    <xf numFmtId="4" fontId="26" fillId="0" borderId="0" xfId="89" applyNumberFormat="1" applyFont="1" applyFill="1" applyBorder="1">
      <alignment/>
      <protection/>
    </xf>
    <xf numFmtId="0" fontId="20" fillId="24" borderId="0" xfId="89" applyFont="1" applyFill="1">
      <alignment/>
      <protection/>
    </xf>
    <xf numFmtId="0" fontId="22" fillId="0" borderId="0" xfId="89" applyFont="1" applyFill="1" applyBorder="1" applyAlignment="1">
      <alignment vertical="distributed" wrapText="1"/>
      <protection/>
    </xf>
    <xf numFmtId="0" fontId="21" fillId="0" borderId="0" xfId="89" applyFont="1" applyBorder="1">
      <alignment/>
      <protection/>
    </xf>
    <xf numFmtId="0" fontId="0" fillId="0" borderId="0" xfId="0" applyAlignment="1">
      <alignment horizontal="left"/>
    </xf>
    <xf numFmtId="0" fontId="40" fillId="0" borderId="0" xfId="89" applyFont="1">
      <alignment/>
      <protection/>
    </xf>
    <xf numFmtId="0" fontId="40" fillId="0" borderId="0" xfId="89" applyFont="1" applyAlignment="1">
      <alignment horizontal="left"/>
      <protection/>
    </xf>
    <xf numFmtId="0" fontId="40" fillId="0" borderId="0" xfId="89" applyFont="1" applyBorder="1" applyAlignment="1">
      <alignment horizontal="left"/>
      <protection/>
    </xf>
    <xf numFmtId="169" fontId="40" fillId="0" borderId="0" xfId="89" applyNumberFormat="1" applyFont="1">
      <alignment/>
      <protection/>
    </xf>
    <xf numFmtId="169" fontId="40" fillId="0" borderId="0" xfId="89" applyNumberFormat="1" applyFont="1" applyAlignment="1">
      <alignment horizontal="left"/>
      <protection/>
    </xf>
    <xf numFmtId="169" fontId="42" fillId="0" borderId="0" xfId="89" applyNumberFormat="1" applyFont="1" applyAlignment="1">
      <alignment horizontal="center"/>
      <protection/>
    </xf>
    <xf numFmtId="0" fontId="43" fillId="0" borderId="0" xfId="89" applyFont="1">
      <alignment/>
      <protection/>
    </xf>
    <xf numFmtId="0" fontId="43" fillId="0" borderId="0" xfId="89" applyFont="1" applyBorder="1">
      <alignment/>
      <protection/>
    </xf>
    <xf numFmtId="4" fontId="34" fillId="7" borderId="0" xfId="89" applyNumberFormat="1" applyFont="1" applyFill="1" applyBorder="1">
      <alignment/>
      <protection/>
    </xf>
    <xf numFmtId="4" fontId="44" fillId="0" borderId="0" xfId="89" applyNumberFormat="1" applyFont="1" applyFill="1" applyBorder="1" applyAlignment="1">
      <alignment horizontal="right"/>
      <protection/>
    </xf>
    <xf numFmtId="4" fontId="44" fillId="0" borderId="0" xfId="89" applyNumberFormat="1" applyFont="1" applyFill="1" applyBorder="1">
      <alignment/>
      <protection/>
    </xf>
    <xf numFmtId="4" fontId="45" fillId="0" borderId="0" xfId="89" applyNumberFormat="1" applyFont="1" applyBorder="1">
      <alignment/>
      <protection/>
    </xf>
    <xf numFmtId="4" fontId="44" fillId="7" borderId="0" xfId="89" applyNumberFormat="1" applyFont="1" applyFill="1" applyBorder="1">
      <alignment/>
      <protection/>
    </xf>
    <xf numFmtId="4" fontId="44" fillId="0" borderId="0" xfId="89" applyNumberFormat="1" applyFont="1" applyBorder="1" applyAlignment="1">
      <alignment horizontal="center"/>
      <protection/>
    </xf>
    <xf numFmtId="4" fontId="40" fillId="0" borderId="0" xfId="89" applyNumberFormat="1" applyFont="1" applyFill="1" applyBorder="1" applyAlignment="1">
      <alignment horizontal="right"/>
      <protection/>
    </xf>
    <xf numFmtId="4" fontId="40" fillId="0" borderId="0" xfId="89" applyNumberFormat="1" applyFont="1" applyFill="1" applyBorder="1">
      <alignment/>
      <protection/>
    </xf>
    <xf numFmtId="4" fontId="46" fillId="0" borderId="0" xfId="89" applyNumberFormat="1" applyFont="1" applyBorder="1">
      <alignment/>
      <protection/>
    </xf>
    <xf numFmtId="4" fontId="40" fillId="7" borderId="0" xfId="89" applyNumberFormat="1" applyFont="1" applyFill="1" applyBorder="1">
      <alignment/>
      <protection/>
    </xf>
    <xf numFmtId="0" fontId="40" fillId="0" borderId="0" xfId="89" applyFont="1" applyFill="1" applyBorder="1">
      <alignment/>
      <protection/>
    </xf>
    <xf numFmtId="0" fontId="40" fillId="0" borderId="0" xfId="0" applyFont="1" applyAlignment="1">
      <alignment/>
    </xf>
    <xf numFmtId="0" fontId="47" fillId="0" borderId="0" xfId="89" applyFont="1" applyBorder="1">
      <alignment/>
      <protection/>
    </xf>
    <xf numFmtId="0" fontId="40" fillId="7" borderId="0" xfId="89" applyFont="1" applyFill="1" applyBorder="1">
      <alignment/>
      <protection/>
    </xf>
    <xf numFmtId="0" fontId="31" fillId="7" borderId="0" xfId="89" applyFont="1" applyFill="1" applyBorder="1">
      <alignment/>
      <protection/>
    </xf>
    <xf numFmtId="0" fontId="48" fillId="0" borderId="0" xfId="89" applyFont="1">
      <alignment/>
      <protection/>
    </xf>
    <xf numFmtId="4" fontId="23" fillId="0" borderId="32" xfId="89" applyNumberFormat="1" applyFont="1" applyFill="1" applyBorder="1">
      <alignment/>
      <protection/>
    </xf>
    <xf numFmtId="0" fontId="49" fillId="0" borderId="0" xfId="89" applyFont="1" applyAlignment="1">
      <alignment horizontal="center"/>
      <protection/>
    </xf>
    <xf numFmtId="0" fontId="20" fillId="0" borderId="37" xfId="89" applyFont="1" applyBorder="1" applyAlignment="1">
      <alignment horizontal="center" vertical="center" wrapText="1"/>
      <protection/>
    </xf>
    <xf numFmtId="0" fontId="20" fillId="0" borderId="39" xfId="89" applyFont="1" applyBorder="1" applyAlignment="1">
      <alignment horizontal="center" vertical="center" wrapText="1"/>
      <protection/>
    </xf>
    <xf numFmtId="0" fontId="20" fillId="0" borderId="34" xfId="89" applyFont="1" applyBorder="1" applyAlignment="1">
      <alignment horizontal="center" vertical="center" wrapText="1"/>
      <protection/>
    </xf>
    <xf numFmtId="0" fontId="20" fillId="0" borderId="40" xfId="89" applyFont="1" applyBorder="1" applyAlignment="1">
      <alignment horizontal="center" vertical="center" wrapText="1"/>
      <protection/>
    </xf>
    <xf numFmtId="0" fontId="20" fillId="0" borderId="29" xfId="89" applyFont="1" applyBorder="1" applyAlignment="1">
      <alignment horizontal="center"/>
      <protection/>
    </xf>
    <xf numFmtId="0" fontId="20" fillId="0" borderId="0" xfId="89" applyFont="1" applyBorder="1" applyAlignment="1">
      <alignment horizontal="center"/>
      <protection/>
    </xf>
    <xf numFmtId="0" fontId="41" fillId="0" borderId="0" xfId="89" applyFont="1" applyAlignment="1">
      <alignment horizontal="center"/>
      <protection/>
    </xf>
    <xf numFmtId="0" fontId="22" fillId="0" borderId="41" xfId="89" applyFont="1" applyBorder="1" applyAlignment="1">
      <alignment horizontal="center" vertical="center" wrapText="1"/>
      <protection/>
    </xf>
    <xf numFmtId="0" fontId="22" fillId="0" borderId="42" xfId="89" applyFont="1" applyBorder="1" applyAlignment="1">
      <alignment horizontal="center" vertical="center" wrapText="1"/>
      <protection/>
    </xf>
    <xf numFmtId="0" fontId="22" fillId="0" borderId="11" xfId="89" applyFont="1" applyBorder="1" applyAlignment="1">
      <alignment horizontal="center" vertical="center" wrapText="1"/>
      <protection/>
    </xf>
    <xf numFmtId="0" fontId="22" fillId="0" borderId="14" xfId="89" applyFont="1" applyBorder="1" applyAlignment="1">
      <alignment horizontal="center" vertical="center" wrapText="1"/>
      <protection/>
    </xf>
    <xf numFmtId="0" fontId="22" fillId="0" borderId="15" xfId="89" applyFont="1" applyBorder="1" applyAlignment="1">
      <alignment horizontal="center" vertical="center" wrapText="1"/>
      <protection/>
    </xf>
    <xf numFmtId="0" fontId="22" fillId="0" borderId="20" xfId="89" applyFont="1" applyBorder="1" applyAlignment="1">
      <alignment horizontal="center" vertical="center" wrapText="1"/>
      <protection/>
    </xf>
    <xf numFmtId="0" fontId="22" fillId="0" borderId="28" xfId="89" applyFont="1" applyBorder="1" applyAlignment="1">
      <alignment horizontal="center" vertical="center" wrapText="1"/>
      <protection/>
    </xf>
    <xf numFmtId="0" fontId="22" fillId="0" borderId="23" xfId="89" applyFont="1" applyBorder="1" applyAlignment="1">
      <alignment horizontal="center" vertical="center" wrapText="1"/>
      <protection/>
    </xf>
    <xf numFmtId="0" fontId="21" fillId="0" borderId="12" xfId="89" applyFont="1" applyBorder="1" applyAlignment="1">
      <alignment horizontal="center" vertical="center" wrapText="1"/>
      <protection/>
    </xf>
    <xf numFmtId="0" fontId="21" fillId="0" borderId="30" xfId="89" applyFont="1" applyBorder="1" applyAlignment="1">
      <alignment horizontal="center" vertical="center" wrapText="1"/>
      <protection/>
    </xf>
    <xf numFmtId="0" fontId="20" fillId="0" borderId="43" xfId="89" applyFont="1" applyBorder="1" applyAlignment="1">
      <alignment horizontal="center"/>
      <protection/>
    </xf>
    <xf numFmtId="0" fontId="20" fillId="0" borderId="12" xfId="89" applyFont="1" applyBorder="1" applyAlignment="1">
      <alignment horizontal="center"/>
      <protection/>
    </xf>
    <xf numFmtId="0" fontId="20" fillId="0" borderId="36" xfId="89" applyFont="1" applyBorder="1" applyAlignment="1">
      <alignment horizontal="center" vertical="center" wrapText="1"/>
      <protection/>
    </xf>
    <xf numFmtId="0" fontId="20" fillId="0" borderId="28" xfId="89" applyFont="1" applyBorder="1" applyAlignment="1">
      <alignment horizontal="center" vertical="center" wrapText="1"/>
      <protection/>
    </xf>
    <xf numFmtId="0" fontId="20" fillId="0" borderId="23" xfId="89" applyFont="1" applyBorder="1" applyAlignment="1">
      <alignment horizontal="center" vertical="center" wrapText="1"/>
      <protection/>
    </xf>
    <xf numFmtId="0" fontId="23" fillId="0" borderId="36" xfId="89" applyFont="1" applyBorder="1" applyAlignment="1">
      <alignment horizontal="center" vertical="center" wrapText="1"/>
      <protection/>
    </xf>
    <xf numFmtId="0" fontId="23" fillId="0" borderId="28" xfId="89" applyFont="1" applyBorder="1" applyAlignment="1">
      <alignment horizontal="center" vertical="center" wrapText="1"/>
      <protection/>
    </xf>
    <xf numFmtId="0" fontId="23" fillId="0" borderId="23" xfId="89" applyFont="1" applyBorder="1" applyAlignment="1">
      <alignment horizontal="center" vertical="center" wrapText="1"/>
      <protection/>
    </xf>
    <xf numFmtId="0" fontId="20" fillId="24" borderId="36" xfId="89" applyFont="1" applyFill="1" applyBorder="1" applyAlignment="1">
      <alignment horizontal="center" vertical="center" wrapText="1"/>
      <protection/>
    </xf>
    <xf numFmtId="0" fontId="20" fillId="24" borderId="28" xfId="89" applyFont="1" applyFill="1" applyBorder="1" applyAlignment="1">
      <alignment horizontal="center" vertical="center" wrapText="1"/>
      <protection/>
    </xf>
    <xf numFmtId="0" fontId="20" fillId="24" borderId="23" xfId="89" applyFont="1" applyFill="1" applyBorder="1" applyAlignment="1">
      <alignment horizontal="center" vertical="center" wrapText="1"/>
      <protection/>
    </xf>
    <xf numFmtId="0" fontId="20" fillId="7" borderId="36" xfId="89" applyFont="1" applyFill="1" applyBorder="1" applyAlignment="1">
      <alignment horizontal="center" vertical="center" wrapText="1"/>
      <protection/>
    </xf>
    <xf numFmtId="0" fontId="20" fillId="7" borderId="28" xfId="89" applyFont="1" applyFill="1" applyBorder="1" applyAlignment="1">
      <alignment horizontal="center" vertical="center" wrapText="1"/>
      <protection/>
    </xf>
    <xf numFmtId="0" fontId="20" fillId="7" borderId="23" xfId="89" applyFont="1" applyFill="1" applyBorder="1" applyAlignment="1">
      <alignment horizontal="center" vertical="center" wrapText="1"/>
      <protection/>
    </xf>
    <xf numFmtId="0" fontId="20" fillId="0" borderId="25" xfId="89" applyFont="1" applyBorder="1" applyAlignment="1">
      <alignment horizontal="center"/>
      <protection/>
    </xf>
    <xf numFmtId="0" fontId="20" fillId="0" borderId="44" xfId="89" applyFont="1" applyBorder="1" applyAlignment="1">
      <alignment horizontal="center"/>
      <protection/>
    </xf>
    <xf numFmtId="0" fontId="20" fillId="0" borderId="22" xfId="89" applyFont="1" applyBorder="1" applyAlignment="1">
      <alignment horizontal="center"/>
      <protection/>
    </xf>
    <xf numFmtId="0" fontId="20" fillId="0" borderId="25" xfId="89" applyFont="1" applyFill="1" applyBorder="1" applyAlignment="1">
      <alignment horizontal="center"/>
      <protection/>
    </xf>
    <xf numFmtId="0" fontId="20" fillId="0" borderId="22" xfId="89" applyFont="1" applyFill="1" applyBorder="1" applyAlignment="1">
      <alignment horizontal="center"/>
      <protection/>
    </xf>
    <xf numFmtId="0" fontId="20" fillId="0" borderId="21" xfId="89" applyFont="1" applyBorder="1" applyAlignment="1">
      <alignment horizontal="center"/>
      <protection/>
    </xf>
    <xf numFmtId="0" fontId="20" fillId="0" borderId="45" xfId="89" applyFont="1" applyBorder="1" applyAlignment="1">
      <alignment horizontal="center"/>
      <protection/>
    </xf>
    <xf numFmtId="0" fontId="20" fillId="0" borderId="46" xfId="89" applyFont="1" applyBorder="1" applyAlignment="1">
      <alignment horizontal="center" vertical="center" wrapText="1"/>
      <protection/>
    </xf>
    <xf numFmtId="0" fontId="20" fillId="0" borderId="16" xfId="89" applyFont="1" applyBorder="1" applyAlignment="1">
      <alignment horizontal="center" vertical="center" wrapText="1"/>
      <protection/>
    </xf>
    <xf numFmtId="0" fontId="20" fillId="0" borderId="47" xfId="89" applyFont="1" applyBorder="1" applyAlignment="1">
      <alignment horizontal="center" vertical="center" wrapText="1"/>
      <protection/>
    </xf>
    <xf numFmtId="0" fontId="20" fillId="0" borderId="0" xfId="89" applyFont="1" applyBorder="1" applyAlignment="1">
      <alignment horizontal="center" vertical="center" wrapText="1"/>
      <protection/>
    </xf>
    <xf numFmtId="0" fontId="20" fillId="0" borderId="10" xfId="89" applyFont="1" applyBorder="1" applyAlignment="1">
      <alignment horizontal="center" vertical="center" wrapText="1"/>
      <protection/>
    </xf>
    <xf numFmtId="0" fontId="20" fillId="0" borderId="48" xfId="89" applyFont="1" applyBorder="1" applyAlignment="1">
      <alignment horizontal="center" vertical="center" wrapText="1"/>
      <protection/>
    </xf>
    <xf numFmtId="0" fontId="20" fillId="0" borderId="49" xfId="89" applyFont="1" applyBorder="1" applyAlignment="1">
      <alignment horizontal="center" vertical="center" wrapText="1"/>
      <protection/>
    </xf>
    <xf numFmtId="0" fontId="20" fillId="0" borderId="50" xfId="89" applyFont="1" applyBorder="1" applyAlignment="1">
      <alignment horizontal="center" vertical="center" wrapText="1"/>
      <protection/>
    </xf>
  </cellXfs>
  <cellStyles count="85">
    <cellStyle name="Normal" xfId="0"/>
    <cellStyle name="20% - Акцент1" xfId="15"/>
    <cellStyle name="20% — акцент1" xfId="16"/>
    <cellStyle name="20% - Акцент1_свод 2014" xfId="17"/>
    <cellStyle name="20% - Акцент2" xfId="18"/>
    <cellStyle name="20% — акцент2" xfId="19"/>
    <cellStyle name="20% - Акцент2_свод 2014" xfId="20"/>
    <cellStyle name="20% - Акцент3" xfId="21"/>
    <cellStyle name="20% — акцент3" xfId="22"/>
    <cellStyle name="20% - Акцент3_свод 2014" xfId="23"/>
    <cellStyle name="20% - Акцент4" xfId="24"/>
    <cellStyle name="20% — акцент4" xfId="25"/>
    <cellStyle name="20% - Акцент4_свод 2014" xfId="26"/>
    <cellStyle name="20% - Акцент5" xfId="27"/>
    <cellStyle name="20% — акцент5" xfId="28"/>
    <cellStyle name="20% - Акцент5_свод 2014" xfId="29"/>
    <cellStyle name="20% - Акцент6" xfId="30"/>
    <cellStyle name="20% — акцент6" xfId="31"/>
    <cellStyle name="20% - Акцент6_свод 2014" xfId="32"/>
    <cellStyle name="40% - Акцент1" xfId="33"/>
    <cellStyle name="40% — акцент1" xfId="34"/>
    <cellStyle name="40% - Акцент1_свод 2014" xfId="35"/>
    <cellStyle name="40% - Акцент2" xfId="36"/>
    <cellStyle name="40% — акцент2" xfId="37"/>
    <cellStyle name="40% - Акцент2_свод 2014" xfId="38"/>
    <cellStyle name="40% - Акцент3" xfId="39"/>
    <cellStyle name="40% — акцент3" xfId="40"/>
    <cellStyle name="40% - Акцент3_свод 2014" xfId="41"/>
    <cellStyle name="40% - Акцент4" xfId="42"/>
    <cellStyle name="40% — акцент4" xfId="43"/>
    <cellStyle name="40% - Акцент4_свод 2014" xfId="44"/>
    <cellStyle name="40% - Акцент5" xfId="45"/>
    <cellStyle name="40% — акцент5" xfId="46"/>
    <cellStyle name="40% - Акцент5_свод 2014" xfId="47"/>
    <cellStyle name="40% - Акцент6" xfId="48"/>
    <cellStyle name="40% — акцент6" xfId="49"/>
    <cellStyle name="40% - Акцент6_свод 2014" xfId="50"/>
    <cellStyle name="60% - Акцент1" xfId="51"/>
    <cellStyle name="60% — акцент1" xfId="52"/>
    <cellStyle name="60% - Акцент1_свод 2014" xfId="53"/>
    <cellStyle name="60% - Акцент2" xfId="54"/>
    <cellStyle name="60% — акцент2" xfId="55"/>
    <cellStyle name="60% - Акцент2_свод 2014" xfId="56"/>
    <cellStyle name="60% - Акцент3" xfId="57"/>
    <cellStyle name="60% — акцент3" xfId="58"/>
    <cellStyle name="60% - Акцент3_свод 2014" xfId="59"/>
    <cellStyle name="60% - Акцент4" xfId="60"/>
    <cellStyle name="60% — акцент4" xfId="61"/>
    <cellStyle name="60% - Акцент4_свод 2014" xfId="62"/>
    <cellStyle name="60% - Акцент5" xfId="63"/>
    <cellStyle name="60% — акцент5" xfId="64"/>
    <cellStyle name="60% - Акцент5_свод 2014" xfId="65"/>
    <cellStyle name="60% - Акцент6" xfId="66"/>
    <cellStyle name="60% — акцент6" xfId="67"/>
    <cellStyle name="60% - Акцент6_свод 2014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_Лист1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workbookViewId="0" topLeftCell="A1">
      <selection activeCell="A96" sqref="A96"/>
    </sheetView>
  </sheetViews>
  <sheetFormatPr defaultColWidth="9.00390625" defaultRowHeight="12.75"/>
  <cols>
    <col min="1" max="1" width="4.25390625" style="0" customWidth="1"/>
    <col min="2" max="2" width="9.00390625" style="0" customWidth="1"/>
    <col min="3" max="3" width="3.625" style="0" customWidth="1"/>
    <col min="4" max="4" width="8.00390625" style="0" customWidth="1"/>
    <col min="5" max="5" width="9.75390625" style="0" customWidth="1"/>
    <col min="6" max="6" width="8.375" style="0" customWidth="1"/>
    <col min="7" max="7" width="8.125" style="0" customWidth="1"/>
    <col min="8" max="9" width="8.25390625" style="0" customWidth="1"/>
    <col min="10" max="10" width="8.75390625" style="0" customWidth="1"/>
    <col min="11" max="11" width="10.75390625" style="0" customWidth="1"/>
    <col min="12" max="12" width="6.75390625" style="0" customWidth="1"/>
    <col min="13" max="13" width="8.00390625" style="0" customWidth="1"/>
    <col min="14" max="14" width="7.75390625" style="0" customWidth="1"/>
    <col min="15" max="15" width="8.25390625" style="0" customWidth="1"/>
    <col min="16" max="16" width="8.625" style="0" customWidth="1"/>
    <col min="17" max="17" width="8.0039062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9"/>
      <c r="O1" s="120"/>
      <c r="P1" s="120"/>
      <c r="Q1" s="120"/>
      <c r="R1" s="118"/>
      <c r="S1" s="118"/>
      <c r="T1" s="118"/>
    </row>
    <row r="2" spans="1:20" ht="12.75">
      <c r="A2" s="1"/>
      <c r="B2" s="1"/>
      <c r="C2" s="1"/>
      <c r="D2" s="2"/>
      <c r="E2" s="1"/>
      <c r="J2" s="151"/>
      <c r="K2" s="151"/>
      <c r="L2" s="151"/>
      <c r="M2" s="151"/>
      <c r="N2" s="119"/>
      <c r="O2" s="120"/>
      <c r="P2" s="120"/>
      <c r="Q2" s="121"/>
      <c r="R2" s="118"/>
      <c r="S2" s="118"/>
      <c r="T2" s="118"/>
    </row>
    <row r="3" spans="1:20" ht="15">
      <c r="A3" s="1"/>
      <c r="B3" s="1"/>
      <c r="C3" s="1"/>
      <c r="D3" s="2"/>
      <c r="E3" s="1"/>
      <c r="F3" s="144"/>
      <c r="G3" s="144"/>
      <c r="H3" s="144" t="s">
        <v>30</v>
      </c>
      <c r="I3" s="144"/>
      <c r="J3" s="144"/>
      <c r="K3" s="1"/>
      <c r="L3" s="1"/>
      <c r="M3" s="1"/>
      <c r="N3" s="119"/>
      <c r="O3" s="120"/>
      <c r="P3" s="120"/>
      <c r="Q3" s="121"/>
      <c r="R3" s="118"/>
      <c r="S3" s="118"/>
      <c r="T3" s="118"/>
    </row>
    <row r="4" spans="1:20" ht="12.75">
      <c r="A4" s="1"/>
      <c r="B4" s="1"/>
      <c r="C4" s="1"/>
      <c r="D4" s="2"/>
      <c r="E4" s="1"/>
      <c r="F4" s="3"/>
      <c r="G4" s="3"/>
      <c r="H4" s="124">
        <f aca="true" t="shared" si="0" ref="H4:M4">H5/$D$5%</f>
        <v>7.488653555219364</v>
      </c>
      <c r="I4" s="124">
        <f t="shared" si="0"/>
        <v>15.88502269288956</v>
      </c>
      <c r="J4" s="124">
        <f t="shared" si="0"/>
        <v>8.093797276853252</v>
      </c>
      <c r="K4" s="124">
        <f t="shared" si="0"/>
        <v>42.36006051437216</v>
      </c>
      <c r="L4" s="124">
        <f t="shared" si="0"/>
        <v>0.37821482602118</v>
      </c>
      <c r="M4" s="124">
        <f t="shared" si="0"/>
        <v>25.794251134644476</v>
      </c>
      <c r="N4" s="122"/>
      <c r="O4" s="123"/>
      <c r="P4" s="123"/>
      <c r="Q4" s="121"/>
      <c r="R4" s="118"/>
      <c r="S4" s="118"/>
      <c r="T4" s="118"/>
    </row>
    <row r="5" spans="1:20" ht="12.75">
      <c r="A5" s="1"/>
      <c r="B5" s="1"/>
      <c r="C5" s="1"/>
      <c r="D5" s="126">
        <v>13.22</v>
      </c>
      <c r="E5" s="113"/>
      <c r="F5" s="113"/>
      <c r="G5" s="113"/>
      <c r="H5" s="125">
        <v>0.99</v>
      </c>
      <c r="I5" s="125">
        <v>2.1</v>
      </c>
      <c r="J5" s="125">
        <v>1.07</v>
      </c>
      <c r="K5" s="125">
        <v>5.6</v>
      </c>
      <c r="L5" s="125">
        <v>0.05</v>
      </c>
      <c r="M5" s="125">
        <v>3.41</v>
      </c>
      <c r="N5" s="119"/>
      <c r="O5" s="121"/>
      <c r="P5" s="121"/>
      <c r="Q5" s="121"/>
      <c r="R5" s="118"/>
      <c r="S5" s="118"/>
      <c r="T5" s="118"/>
    </row>
    <row r="6" spans="1:17" ht="13.5" thickBot="1">
      <c r="A6" s="1"/>
      <c r="B6" s="1"/>
      <c r="C6" s="1"/>
      <c r="D6" s="4"/>
      <c r="E6" s="1"/>
      <c r="F6" s="1"/>
      <c r="G6" s="1"/>
      <c r="H6" s="5"/>
      <c r="I6" s="5"/>
      <c r="J6" s="5"/>
      <c r="K6" s="5"/>
      <c r="L6" s="5"/>
      <c r="M6" s="5"/>
      <c r="N6" s="6"/>
      <c r="O6" s="6"/>
      <c r="P6" s="7"/>
      <c r="Q6" s="6"/>
    </row>
    <row r="7" spans="1:17" ht="12.75">
      <c r="A7" s="8" t="s">
        <v>0</v>
      </c>
      <c r="B7" s="152" t="s">
        <v>27</v>
      </c>
      <c r="C7" s="154" t="s">
        <v>26</v>
      </c>
      <c r="D7" s="157" t="s">
        <v>25</v>
      </c>
      <c r="E7" s="160" t="s">
        <v>1</v>
      </c>
      <c r="F7" s="160"/>
      <c r="G7" s="161"/>
      <c r="H7" s="162"/>
      <c r="I7" s="163"/>
      <c r="J7" s="163"/>
      <c r="K7" s="163"/>
      <c r="L7" s="163"/>
      <c r="M7" s="163"/>
      <c r="N7" s="163"/>
      <c r="O7" s="9"/>
      <c r="P7" s="188" t="s">
        <v>29</v>
      </c>
      <c r="Q7" s="10"/>
    </row>
    <row r="8" spans="1:17" ht="12.75">
      <c r="A8" s="11" t="s">
        <v>2</v>
      </c>
      <c r="B8" s="153"/>
      <c r="C8" s="155"/>
      <c r="D8" s="158"/>
      <c r="E8" s="164" t="s">
        <v>6</v>
      </c>
      <c r="F8" s="164" t="s">
        <v>7</v>
      </c>
      <c r="G8" s="167" t="s">
        <v>9</v>
      </c>
      <c r="H8" s="170" t="s">
        <v>31</v>
      </c>
      <c r="I8" s="173" t="s">
        <v>32</v>
      </c>
      <c r="J8" s="173" t="s">
        <v>33</v>
      </c>
      <c r="K8" s="145" t="s">
        <v>34</v>
      </c>
      <c r="L8" s="146"/>
      <c r="M8" s="149" t="s">
        <v>3</v>
      </c>
      <c r="N8" s="150"/>
      <c r="O8" s="150"/>
      <c r="P8" s="189"/>
      <c r="Q8" s="183" t="s">
        <v>5</v>
      </c>
    </row>
    <row r="9" spans="1:17" ht="12.75">
      <c r="A9" s="11"/>
      <c r="B9" s="153"/>
      <c r="C9" s="155"/>
      <c r="D9" s="158"/>
      <c r="E9" s="165"/>
      <c r="F9" s="165"/>
      <c r="G9" s="168"/>
      <c r="H9" s="171"/>
      <c r="I9" s="174"/>
      <c r="J9" s="174"/>
      <c r="K9" s="147"/>
      <c r="L9" s="148"/>
      <c r="M9" s="164" t="s">
        <v>37</v>
      </c>
      <c r="N9" s="164" t="s">
        <v>8</v>
      </c>
      <c r="O9" s="185" t="s">
        <v>4</v>
      </c>
      <c r="P9" s="189"/>
      <c r="Q9" s="183"/>
    </row>
    <row r="10" spans="1:17" ht="12.75">
      <c r="A10" s="11"/>
      <c r="B10" s="153"/>
      <c r="C10" s="155"/>
      <c r="D10" s="158"/>
      <c r="E10" s="165"/>
      <c r="F10" s="165"/>
      <c r="G10" s="168"/>
      <c r="H10" s="171"/>
      <c r="I10" s="174"/>
      <c r="J10" s="174"/>
      <c r="K10" s="165" t="s">
        <v>36</v>
      </c>
      <c r="L10" s="171" t="s">
        <v>35</v>
      </c>
      <c r="M10" s="165"/>
      <c r="N10" s="165"/>
      <c r="O10" s="186"/>
      <c r="P10" s="189"/>
      <c r="Q10" s="183"/>
    </row>
    <row r="11" spans="1:17" ht="12.75">
      <c r="A11" s="11"/>
      <c r="B11" s="153"/>
      <c r="C11" s="155"/>
      <c r="D11" s="158"/>
      <c r="E11" s="165"/>
      <c r="F11" s="165"/>
      <c r="G11" s="168"/>
      <c r="H11" s="171"/>
      <c r="I11" s="174"/>
      <c r="J11" s="174"/>
      <c r="K11" s="165"/>
      <c r="L11" s="171"/>
      <c r="M11" s="165"/>
      <c r="N11" s="165"/>
      <c r="O11" s="186"/>
      <c r="P11" s="189"/>
      <c r="Q11" s="183"/>
    </row>
    <row r="12" spans="1:17" ht="13.5" thickBot="1">
      <c r="A12" s="11"/>
      <c r="B12" s="153"/>
      <c r="C12" s="156"/>
      <c r="D12" s="159"/>
      <c r="E12" s="166"/>
      <c r="F12" s="166"/>
      <c r="G12" s="169"/>
      <c r="H12" s="172"/>
      <c r="I12" s="174"/>
      <c r="J12" s="175"/>
      <c r="K12" s="166"/>
      <c r="L12" s="172"/>
      <c r="M12" s="165"/>
      <c r="N12" s="166"/>
      <c r="O12" s="187"/>
      <c r="P12" s="190"/>
      <c r="Q12" s="184"/>
    </row>
    <row r="13" spans="1:17" ht="13.5" thickBot="1">
      <c r="A13" s="12"/>
      <c r="B13" s="13"/>
      <c r="C13" s="14"/>
      <c r="D13" s="15"/>
      <c r="E13" s="176" t="s">
        <v>10</v>
      </c>
      <c r="F13" s="177"/>
      <c r="G13" s="178"/>
      <c r="H13" s="16" t="s">
        <v>10</v>
      </c>
      <c r="I13" s="17" t="s">
        <v>10</v>
      </c>
      <c r="J13" s="18"/>
      <c r="K13" s="179" t="s">
        <v>10</v>
      </c>
      <c r="L13" s="180"/>
      <c r="M13" s="181" t="s">
        <v>10</v>
      </c>
      <c r="N13" s="182"/>
      <c r="O13" s="19" t="s">
        <v>10</v>
      </c>
      <c r="P13" s="20" t="s">
        <v>10</v>
      </c>
      <c r="Q13" s="20" t="s">
        <v>10</v>
      </c>
    </row>
    <row r="14" spans="1:17" ht="13.5" thickBot="1">
      <c r="A14" s="21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24">
        <v>8</v>
      </c>
      <c r="I14" s="25">
        <v>9</v>
      </c>
      <c r="J14" s="25">
        <v>10</v>
      </c>
      <c r="K14" s="26">
        <v>11</v>
      </c>
      <c r="L14" s="24">
        <v>12</v>
      </c>
      <c r="M14" s="26">
        <v>13</v>
      </c>
      <c r="N14" s="26">
        <v>14</v>
      </c>
      <c r="O14" s="26">
        <v>15</v>
      </c>
      <c r="P14" s="27">
        <v>16</v>
      </c>
      <c r="Q14" s="28">
        <v>17</v>
      </c>
    </row>
    <row r="15" spans="1:17" ht="12.75">
      <c r="A15" s="29"/>
      <c r="B15" s="30"/>
      <c r="C15" s="30"/>
      <c r="D15" s="30"/>
      <c r="E15" s="30"/>
      <c r="F15" s="30"/>
      <c r="G15" s="31"/>
      <c r="H15" s="115"/>
      <c r="I15" s="32"/>
      <c r="J15" s="32"/>
      <c r="K15" s="32"/>
      <c r="L15" s="32"/>
      <c r="M15" s="1"/>
      <c r="N15" s="1"/>
      <c r="O15" s="1"/>
      <c r="P15" s="1"/>
      <c r="Q15" s="33"/>
    </row>
    <row r="16" spans="1:17" ht="12.75">
      <c r="A16" s="34"/>
      <c r="B16" s="35"/>
      <c r="C16" s="34"/>
      <c r="D16" s="36"/>
      <c r="E16" s="37"/>
      <c r="F16" s="37"/>
      <c r="G16" s="38"/>
      <c r="H16" s="39"/>
      <c r="I16" s="40"/>
      <c r="J16" s="40"/>
      <c r="K16" s="41"/>
      <c r="L16" s="39"/>
      <c r="M16" s="41"/>
      <c r="N16" s="41"/>
      <c r="O16" s="41"/>
      <c r="P16" s="41"/>
      <c r="Q16" s="41"/>
    </row>
    <row r="17" spans="1:17" ht="12.75">
      <c r="A17" s="42">
        <v>1</v>
      </c>
      <c r="B17" s="43" t="s">
        <v>11</v>
      </c>
      <c r="C17" s="44">
        <v>1</v>
      </c>
      <c r="D17" s="45">
        <v>6028.1</v>
      </c>
      <c r="E17" s="46">
        <v>35988.45</v>
      </c>
      <c r="F17" s="47">
        <v>24343.34</v>
      </c>
      <c r="G17" s="48">
        <f aca="true" t="shared" si="1" ref="G17:G45">F17-E17</f>
        <v>-11645.109999999997</v>
      </c>
      <c r="H17" s="49">
        <f aca="true" t="shared" si="2" ref="H17:H45">E17*$H$4%</f>
        <v>2695.050340393343</v>
      </c>
      <c r="I17" s="50">
        <f aca="true" t="shared" si="3" ref="I17:I45">E17*$I$4%</f>
        <v>5716.773449319213</v>
      </c>
      <c r="J17" s="50">
        <f aca="true" t="shared" si="4" ref="J17:J45">E17*$J$4%</f>
        <v>2912.8321860816936</v>
      </c>
      <c r="K17" s="51">
        <f aca="true" t="shared" si="5" ref="K17:K45">E17*$K$4%</f>
        <v>15244.729198184565</v>
      </c>
      <c r="L17" s="49">
        <f aca="true" t="shared" si="6" ref="L17:L45">E17*$L$4%</f>
        <v>136.11365355521934</v>
      </c>
      <c r="M17" s="51">
        <f aca="true" t="shared" si="7" ref="M17:M45">E17*$M$4%</f>
        <v>9282.951172465959</v>
      </c>
      <c r="N17" s="52"/>
      <c r="O17" s="51">
        <f aca="true" t="shared" si="8" ref="O17:O45">M17-N17</f>
        <v>9282.951172465959</v>
      </c>
      <c r="P17" s="51">
        <f aca="true" t="shared" si="9" ref="P17:P45">H17+I17+J17+K17+L17+N17</f>
        <v>26705.498827534033</v>
      </c>
      <c r="Q17" s="51">
        <f>F17-P17</f>
        <v>-2362.1588275340328</v>
      </c>
    </row>
    <row r="18" spans="1:17" ht="12.75">
      <c r="A18" s="42">
        <v>2</v>
      </c>
      <c r="B18" s="43" t="s">
        <v>12</v>
      </c>
      <c r="C18" s="44">
        <v>3</v>
      </c>
      <c r="D18" s="45">
        <v>6241.8</v>
      </c>
      <c r="E18" s="47">
        <v>18621.39</v>
      </c>
      <c r="F18" s="47">
        <v>12419.97</v>
      </c>
      <c r="G18" s="48">
        <f t="shared" si="1"/>
        <v>-6201.42</v>
      </c>
      <c r="H18" s="49">
        <f t="shared" si="2"/>
        <v>1394.4913842662631</v>
      </c>
      <c r="I18" s="50">
        <f t="shared" si="3"/>
        <v>2958.0120272314675</v>
      </c>
      <c r="J18" s="50">
        <f t="shared" si="4"/>
        <v>1507.1775567322236</v>
      </c>
      <c r="K18" s="51">
        <f t="shared" si="5"/>
        <v>7888.032072617245</v>
      </c>
      <c r="L18" s="49">
        <f t="shared" si="6"/>
        <v>70.42885779122541</v>
      </c>
      <c r="M18" s="51">
        <f t="shared" si="7"/>
        <v>4803.2481013615725</v>
      </c>
      <c r="N18" s="52"/>
      <c r="O18" s="51">
        <f t="shared" si="8"/>
        <v>4803.2481013615725</v>
      </c>
      <c r="P18" s="51">
        <f t="shared" si="9"/>
        <v>13818.141898638425</v>
      </c>
      <c r="Q18" s="51">
        <f aca="true" t="shared" si="10" ref="Q18:Q46">E18-P18</f>
        <v>4803.248101361574</v>
      </c>
    </row>
    <row r="19" spans="1:17" ht="12.75">
      <c r="A19" s="42">
        <v>3</v>
      </c>
      <c r="B19" s="43" t="s">
        <v>12</v>
      </c>
      <c r="C19" s="44">
        <v>4</v>
      </c>
      <c r="D19" s="45">
        <v>5421.2</v>
      </c>
      <c r="E19" s="47">
        <v>36992.09</v>
      </c>
      <c r="F19" s="47">
        <v>27099.25</v>
      </c>
      <c r="G19" s="48">
        <f t="shared" si="1"/>
        <v>-9892.839999999997</v>
      </c>
      <c r="H19" s="49">
        <f t="shared" si="2"/>
        <v>2770.2094629349467</v>
      </c>
      <c r="I19" s="50">
        <f t="shared" si="3"/>
        <v>5876.20189107413</v>
      </c>
      <c r="J19" s="50">
        <f t="shared" si="4"/>
        <v>2994.0647730711034</v>
      </c>
      <c r="K19" s="51">
        <f t="shared" si="5"/>
        <v>15669.87170953101</v>
      </c>
      <c r="L19" s="49">
        <f t="shared" si="6"/>
        <v>139.9095688350983</v>
      </c>
      <c r="M19" s="51">
        <f t="shared" si="7"/>
        <v>9541.832594553704</v>
      </c>
      <c r="N19" s="52"/>
      <c r="O19" s="51">
        <f t="shared" si="8"/>
        <v>9541.832594553704</v>
      </c>
      <c r="P19" s="51">
        <f t="shared" si="9"/>
        <v>27450.257405446286</v>
      </c>
      <c r="Q19" s="51">
        <f t="shared" si="10"/>
        <v>9541.83259455371</v>
      </c>
    </row>
    <row r="20" spans="1:17" ht="12.75">
      <c r="A20" s="42">
        <v>4</v>
      </c>
      <c r="B20" s="43" t="s">
        <v>12</v>
      </c>
      <c r="C20" s="44">
        <v>5</v>
      </c>
      <c r="D20" s="45">
        <v>5359.3</v>
      </c>
      <c r="E20" s="47">
        <v>32002.13</v>
      </c>
      <c r="F20" s="47">
        <v>21510.59</v>
      </c>
      <c r="G20" s="48">
        <f t="shared" si="1"/>
        <v>-10491.54</v>
      </c>
      <c r="H20" s="49">
        <f t="shared" si="2"/>
        <v>2396.528645990923</v>
      </c>
      <c r="I20" s="50">
        <f t="shared" si="3"/>
        <v>5083.545612708018</v>
      </c>
      <c r="J20" s="50">
        <f t="shared" si="4"/>
        <v>2590.1875264750374</v>
      </c>
      <c r="K20" s="51">
        <f t="shared" si="5"/>
        <v>13556.121633888046</v>
      </c>
      <c r="L20" s="49">
        <f t="shared" si="6"/>
        <v>121.03680030257185</v>
      </c>
      <c r="M20" s="51">
        <f t="shared" si="7"/>
        <v>8254.7097806354</v>
      </c>
      <c r="N20" s="52"/>
      <c r="O20" s="51">
        <f t="shared" si="8"/>
        <v>8254.7097806354</v>
      </c>
      <c r="P20" s="51">
        <f t="shared" si="9"/>
        <v>23747.420219364598</v>
      </c>
      <c r="Q20" s="51">
        <f t="shared" si="10"/>
        <v>8254.709780635403</v>
      </c>
    </row>
    <row r="21" spans="1:17" ht="12.75">
      <c r="A21" s="42">
        <v>5</v>
      </c>
      <c r="B21" s="43" t="s">
        <v>12</v>
      </c>
      <c r="C21" s="44">
        <v>7</v>
      </c>
      <c r="D21" s="45">
        <v>2661.1</v>
      </c>
      <c r="E21" s="47">
        <v>18151.84</v>
      </c>
      <c r="F21" s="47">
        <v>11075.1</v>
      </c>
      <c r="G21" s="48">
        <f t="shared" si="1"/>
        <v>-7076.74</v>
      </c>
      <c r="H21" s="49">
        <f t="shared" si="2"/>
        <v>1359.3284114977307</v>
      </c>
      <c r="I21" s="50">
        <f t="shared" si="3"/>
        <v>2883.4239031770044</v>
      </c>
      <c r="J21" s="50">
        <f t="shared" si="4"/>
        <v>1469.1731316187593</v>
      </c>
      <c r="K21" s="51">
        <f t="shared" si="5"/>
        <v>7689.1304084720105</v>
      </c>
      <c r="L21" s="49">
        <f t="shared" si="6"/>
        <v>68.65295007564296</v>
      </c>
      <c r="M21" s="51">
        <f t="shared" si="7"/>
        <v>4682.13119515885</v>
      </c>
      <c r="N21" s="52"/>
      <c r="O21" s="51">
        <f t="shared" si="8"/>
        <v>4682.13119515885</v>
      </c>
      <c r="P21" s="51">
        <f t="shared" si="9"/>
        <v>13469.708804841148</v>
      </c>
      <c r="Q21" s="51">
        <f t="shared" si="10"/>
        <v>4682.131195158852</v>
      </c>
    </row>
    <row r="22" spans="1:17" ht="12.75">
      <c r="A22" s="42">
        <v>6</v>
      </c>
      <c r="B22" s="43" t="s">
        <v>12</v>
      </c>
      <c r="C22" s="44" t="s">
        <v>13</v>
      </c>
      <c r="D22" s="45">
        <v>3402.7</v>
      </c>
      <c r="E22" s="47">
        <v>20021.49</v>
      </c>
      <c r="F22" s="47">
        <v>13436.99</v>
      </c>
      <c r="G22" s="48">
        <f t="shared" si="1"/>
        <v>-6584.500000000002</v>
      </c>
      <c r="H22" s="49">
        <f t="shared" si="2"/>
        <v>1499.3400226928895</v>
      </c>
      <c r="I22" s="50">
        <f t="shared" si="3"/>
        <v>3180.4182299546146</v>
      </c>
      <c r="J22" s="50">
        <f t="shared" si="4"/>
        <v>1620.4988124054462</v>
      </c>
      <c r="K22" s="51">
        <f t="shared" si="5"/>
        <v>8481.11527987897</v>
      </c>
      <c r="L22" s="49">
        <f t="shared" si="6"/>
        <v>75.72424357034795</v>
      </c>
      <c r="M22" s="51">
        <f t="shared" si="7"/>
        <v>5164.39341149773</v>
      </c>
      <c r="N22" s="52"/>
      <c r="O22" s="51">
        <f t="shared" si="8"/>
        <v>5164.39341149773</v>
      </c>
      <c r="P22" s="51">
        <f t="shared" si="9"/>
        <v>14857.096588502269</v>
      </c>
      <c r="Q22" s="51">
        <f t="shared" si="10"/>
        <v>5164.393411497733</v>
      </c>
    </row>
    <row r="23" spans="1:17" ht="12.75">
      <c r="A23" s="42">
        <v>7</v>
      </c>
      <c r="B23" s="53" t="s">
        <v>12</v>
      </c>
      <c r="C23" s="42">
        <v>8</v>
      </c>
      <c r="D23" s="54">
        <v>4533.8</v>
      </c>
      <c r="E23" s="47">
        <v>38657</v>
      </c>
      <c r="F23" s="47">
        <v>27522.28</v>
      </c>
      <c r="G23" s="48">
        <f t="shared" si="1"/>
        <v>-11134.720000000001</v>
      </c>
      <c r="H23" s="49">
        <f t="shared" si="2"/>
        <v>2894.8888048411495</v>
      </c>
      <c r="I23" s="50">
        <f t="shared" si="3"/>
        <v>6140.673222390317</v>
      </c>
      <c r="J23" s="50">
        <f t="shared" si="4"/>
        <v>3128.8192133131615</v>
      </c>
      <c r="K23" s="51">
        <f t="shared" si="5"/>
        <v>16375.128593040845</v>
      </c>
      <c r="L23" s="49">
        <f t="shared" si="6"/>
        <v>146.20650529500756</v>
      </c>
      <c r="M23" s="51">
        <f t="shared" si="7"/>
        <v>9971.283661119514</v>
      </c>
      <c r="N23" s="52"/>
      <c r="O23" s="51">
        <f t="shared" si="8"/>
        <v>9971.283661119514</v>
      </c>
      <c r="P23" s="51">
        <f t="shared" si="9"/>
        <v>28685.71633888048</v>
      </c>
      <c r="Q23" s="51">
        <f t="shared" si="10"/>
        <v>9971.28366111952</v>
      </c>
    </row>
    <row r="24" spans="1:17" ht="12.75">
      <c r="A24" s="42">
        <v>8</v>
      </c>
      <c r="B24" s="53" t="s">
        <v>11</v>
      </c>
      <c r="C24" s="42">
        <v>9</v>
      </c>
      <c r="D24" s="54">
        <v>4417.4</v>
      </c>
      <c r="E24" s="47">
        <v>26388.87</v>
      </c>
      <c r="F24" s="47">
        <v>18955.59</v>
      </c>
      <c r="G24" s="48">
        <f t="shared" si="1"/>
        <v>-7433.279999999999</v>
      </c>
      <c r="H24" s="49">
        <f t="shared" si="2"/>
        <v>1976.1710514372162</v>
      </c>
      <c r="I24" s="50">
        <f t="shared" si="3"/>
        <v>4191.877987897125</v>
      </c>
      <c r="J24" s="50">
        <f t="shared" si="4"/>
        <v>2135.8616414523444</v>
      </c>
      <c r="K24" s="51">
        <f t="shared" si="5"/>
        <v>11178.341301059</v>
      </c>
      <c r="L24" s="49">
        <f t="shared" si="6"/>
        <v>99.80661875945536</v>
      </c>
      <c r="M24" s="51">
        <f t="shared" si="7"/>
        <v>6806.8113993948555</v>
      </c>
      <c r="N24" s="52"/>
      <c r="O24" s="51">
        <f t="shared" si="8"/>
        <v>6806.8113993948555</v>
      </c>
      <c r="P24" s="51">
        <f t="shared" si="9"/>
        <v>19582.05860060514</v>
      </c>
      <c r="Q24" s="51">
        <f t="shared" si="10"/>
        <v>6806.811399394857</v>
      </c>
    </row>
    <row r="25" spans="1:17" ht="12.75">
      <c r="A25" s="42">
        <v>9</v>
      </c>
      <c r="B25" s="53" t="s">
        <v>12</v>
      </c>
      <c r="C25" s="42">
        <v>10</v>
      </c>
      <c r="D25" s="42">
        <v>3358.5</v>
      </c>
      <c r="E25" s="47">
        <v>24349.52</v>
      </c>
      <c r="F25" s="47">
        <v>16544.45</v>
      </c>
      <c r="G25" s="48">
        <f t="shared" si="1"/>
        <v>-7805.07</v>
      </c>
      <c r="H25" s="49">
        <f t="shared" si="2"/>
        <v>1823.4511951588502</v>
      </c>
      <c r="I25" s="50">
        <f t="shared" si="3"/>
        <v>3867.926777609682</v>
      </c>
      <c r="J25" s="50">
        <f t="shared" si="4"/>
        <v>1970.800786686838</v>
      </c>
      <c r="K25" s="51">
        <f t="shared" si="5"/>
        <v>10314.471406959152</v>
      </c>
      <c r="L25" s="49">
        <f t="shared" si="6"/>
        <v>92.09349470499242</v>
      </c>
      <c r="M25" s="51">
        <f t="shared" si="7"/>
        <v>6280.776338880483</v>
      </c>
      <c r="N25" s="52"/>
      <c r="O25" s="51">
        <f t="shared" si="8"/>
        <v>6280.776338880483</v>
      </c>
      <c r="P25" s="51">
        <f t="shared" si="9"/>
        <v>18068.743661119515</v>
      </c>
      <c r="Q25" s="51">
        <f t="shared" si="10"/>
        <v>6280.776338880485</v>
      </c>
    </row>
    <row r="26" spans="1:17" ht="12.75">
      <c r="A26" s="42">
        <v>10</v>
      </c>
      <c r="B26" s="53" t="s">
        <v>11</v>
      </c>
      <c r="C26" s="42">
        <v>11</v>
      </c>
      <c r="D26" s="54">
        <v>3362.2</v>
      </c>
      <c r="E26" s="47">
        <v>30110.15</v>
      </c>
      <c r="F26" s="47">
        <v>22779.94</v>
      </c>
      <c r="G26" s="48">
        <f t="shared" si="1"/>
        <v>-7330.210000000003</v>
      </c>
      <c r="H26" s="49">
        <f t="shared" si="2"/>
        <v>2254.8448184568833</v>
      </c>
      <c r="I26" s="50">
        <f t="shared" si="3"/>
        <v>4783.004160363086</v>
      </c>
      <c r="J26" s="50">
        <f t="shared" si="4"/>
        <v>2437.054500756429</v>
      </c>
      <c r="K26" s="51">
        <f t="shared" si="5"/>
        <v>12754.677760968229</v>
      </c>
      <c r="L26" s="49">
        <f t="shared" si="6"/>
        <v>113.88105143721633</v>
      </c>
      <c r="M26" s="51">
        <f t="shared" si="7"/>
        <v>7766.687708018154</v>
      </c>
      <c r="N26" s="52"/>
      <c r="O26" s="51">
        <f t="shared" si="8"/>
        <v>7766.687708018154</v>
      </c>
      <c r="P26" s="51">
        <f t="shared" si="9"/>
        <v>22343.462291981843</v>
      </c>
      <c r="Q26" s="51">
        <f t="shared" si="10"/>
        <v>7766.687708018158</v>
      </c>
    </row>
    <row r="27" spans="1:17" ht="12.75">
      <c r="A27" s="42">
        <v>11</v>
      </c>
      <c r="B27" s="53" t="s">
        <v>11</v>
      </c>
      <c r="C27" s="42">
        <v>27</v>
      </c>
      <c r="D27" s="54">
        <v>5275</v>
      </c>
      <c r="E27" s="47">
        <v>13497.21</v>
      </c>
      <c r="F27" s="47">
        <v>8268.2</v>
      </c>
      <c r="G27" s="48">
        <f t="shared" si="1"/>
        <v>-5229.009999999998</v>
      </c>
      <c r="H27" s="49">
        <f t="shared" si="2"/>
        <v>1010.7592965204235</v>
      </c>
      <c r="I27" s="50">
        <f t="shared" si="3"/>
        <v>2144.034871406959</v>
      </c>
      <c r="J27" s="50">
        <f t="shared" si="4"/>
        <v>1092.4368154311646</v>
      </c>
      <c r="K27" s="51">
        <f t="shared" si="5"/>
        <v>5717.42632375189</v>
      </c>
      <c r="L27" s="49">
        <f t="shared" si="6"/>
        <v>51.048449319213304</v>
      </c>
      <c r="M27" s="51">
        <f t="shared" si="7"/>
        <v>3481.504243570347</v>
      </c>
      <c r="N27" s="52"/>
      <c r="O27" s="51">
        <f t="shared" si="8"/>
        <v>3481.504243570347</v>
      </c>
      <c r="P27" s="51">
        <f t="shared" si="9"/>
        <v>10015.70575642965</v>
      </c>
      <c r="Q27" s="51">
        <f t="shared" si="10"/>
        <v>3481.504243570349</v>
      </c>
    </row>
    <row r="28" spans="1:17" ht="12.75">
      <c r="A28" s="42">
        <v>12</v>
      </c>
      <c r="B28" s="53" t="s">
        <v>11</v>
      </c>
      <c r="C28" s="42">
        <v>28</v>
      </c>
      <c r="D28" s="54">
        <v>6930.3</v>
      </c>
      <c r="E28" s="47">
        <v>17730.33</v>
      </c>
      <c r="F28" s="47">
        <v>11097.48</v>
      </c>
      <c r="G28" s="48">
        <f t="shared" si="1"/>
        <v>-6632.850000000002</v>
      </c>
      <c r="H28" s="49">
        <f t="shared" si="2"/>
        <v>1327.7629878971256</v>
      </c>
      <c r="I28" s="50">
        <f t="shared" si="3"/>
        <v>2816.466944024206</v>
      </c>
      <c r="J28" s="50">
        <f t="shared" si="4"/>
        <v>1435.0569667170953</v>
      </c>
      <c r="K28" s="51">
        <f t="shared" si="5"/>
        <v>7510.578517397881</v>
      </c>
      <c r="L28" s="49">
        <f t="shared" si="6"/>
        <v>67.05873676248109</v>
      </c>
      <c r="M28" s="51">
        <f t="shared" si="7"/>
        <v>4573.40584720121</v>
      </c>
      <c r="N28" s="52"/>
      <c r="O28" s="51">
        <f t="shared" si="8"/>
        <v>4573.40584720121</v>
      </c>
      <c r="P28" s="51">
        <f t="shared" si="9"/>
        <v>13156.924152798789</v>
      </c>
      <c r="Q28" s="51">
        <f t="shared" si="10"/>
        <v>4573.405847201213</v>
      </c>
    </row>
    <row r="29" spans="1:17" ht="12.75">
      <c r="A29" s="42">
        <v>13</v>
      </c>
      <c r="B29" s="53" t="s">
        <v>11</v>
      </c>
      <c r="C29" s="42">
        <v>29</v>
      </c>
      <c r="D29" s="54">
        <v>11346.8</v>
      </c>
      <c r="E29" s="47">
        <v>67763.18</v>
      </c>
      <c r="F29" s="47">
        <v>42468.51</v>
      </c>
      <c r="G29" s="48">
        <f t="shared" si="1"/>
        <v>-25294.66999999999</v>
      </c>
      <c r="H29" s="49">
        <f t="shared" si="2"/>
        <v>5074.549788199696</v>
      </c>
      <c r="I29" s="50">
        <f t="shared" si="3"/>
        <v>10764.196520423598</v>
      </c>
      <c r="J29" s="50">
        <f t="shared" si="4"/>
        <v>5484.614417549166</v>
      </c>
      <c r="K29" s="51">
        <f t="shared" si="5"/>
        <v>28704.524054462927</v>
      </c>
      <c r="L29" s="49">
        <f t="shared" si="6"/>
        <v>256.290393343419</v>
      </c>
      <c r="M29" s="51">
        <f t="shared" si="7"/>
        <v>17479.004826021177</v>
      </c>
      <c r="N29" s="52"/>
      <c r="O29" s="51">
        <f t="shared" si="8"/>
        <v>17479.004826021177</v>
      </c>
      <c r="P29" s="51">
        <f t="shared" si="9"/>
        <v>50284.17517397881</v>
      </c>
      <c r="Q29" s="51">
        <f t="shared" si="10"/>
        <v>17479.004826021184</v>
      </c>
    </row>
    <row r="30" spans="1:17" ht="12.75">
      <c r="A30" s="42">
        <v>14</v>
      </c>
      <c r="B30" s="53" t="s">
        <v>11</v>
      </c>
      <c r="C30" s="55">
        <v>30</v>
      </c>
      <c r="D30" s="54">
        <v>3964</v>
      </c>
      <c r="E30" s="47"/>
      <c r="F30" s="47">
        <v>141.66</v>
      </c>
      <c r="G30" s="143">
        <f t="shared" si="1"/>
        <v>141.66</v>
      </c>
      <c r="H30" s="49">
        <f t="shared" si="2"/>
        <v>0</v>
      </c>
      <c r="I30" s="47">
        <f t="shared" si="3"/>
        <v>0</v>
      </c>
      <c r="J30" s="47">
        <f t="shared" si="4"/>
        <v>0</v>
      </c>
      <c r="K30" s="47">
        <f t="shared" si="5"/>
        <v>0</v>
      </c>
      <c r="L30" s="49">
        <f t="shared" si="6"/>
        <v>0</v>
      </c>
      <c r="M30" s="47">
        <f t="shared" si="7"/>
        <v>0</v>
      </c>
      <c r="N30" s="52"/>
      <c r="O30" s="47">
        <f t="shared" si="8"/>
        <v>0</v>
      </c>
      <c r="P30" s="47">
        <f t="shared" si="9"/>
        <v>0</v>
      </c>
      <c r="Q30" s="47">
        <f t="shared" si="10"/>
        <v>0</v>
      </c>
    </row>
    <row r="31" spans="1:17" ht="12.75">
      <c r="A31" s="42">
        <v>15</v>
      </c>
      <c r="B31" s="53" t="s">
        <v>11</v>
      </c>
      <c r="C31" s="55">
        <v>35</v>
      </c>
      <c r="D31" s="54">
        <v>3822.5</v>
      </c>
      <c r="E31" s="47">
        <v>16301.08</v>
      </c>
      <c r="F31" s="47">
        <v>9324.49</v>
      </c>
      <c r="G31" s="48">
        <f t="shared" si="1"/>
        <v>-6976.59</v>
      </c>
      <c r="H31" s="49">
        <f t="shared" si="2"/>
        <v>1220.7314069591528</v>
      </c>
      <c r="I31" s="50">
        <f t="shared" si="3"/>
        <v>2589.4302571860817</v>
      </c>
      <c r="J31" s="50">
        <f t="shared" si="4"/>
        <v>1319.37636913767</v>
      </c>
      <c r="K31" s="51">
        <f t="shared" si="5"/>
        <v>6905.147352496217</v>
      </c>
      <c r="L31" s="49">
        <f t="shared" si="6"/>
        <v>61.65310136157337</v>
      </c>
      <c r="M31" s="51">
        <f t="shared" si="7"/>
        <v>4204.741512859304</v>
      </c>
      <c r="N31" s="52"/>
      <c r="O31" s="51">
        <f t="shared" si="8"/>
        <v>4204.741512859304</v>
      </c>
      <c r="P31" s="51">
        <f t="shared" si="9"/>
        <v>12096.338487140694</v>
      </c>
      <c r="Q31" s="51">
        <f t="shared" si="10"/>
        <v>4204.741512859306</v>
      </c>
    </row>
    <row r="32" spans="1:17" ht="12.75">
      <c r="A32" s="42">
        <v>16</v>
      </c>
      <c r="B32" s="53" t="s">
        <v>28</v>
      </c>
      <c r="C32" s="42">
        <v>1</v>
      </c>
      <c r="D32" s="56">
        <v>494</v>
      </c>
      <c r="E32" s="47">
        <v>6109.36</v>
      </c>
      <c r="F32" s="47">
        <v>5475.52</v>
      </c>
      <c r="G32" s="48">
        <f t="shared" si="1"/>
        <v>-633.8399999999992</v>
      </c>
      <c r="H32" s="49">
        <f t="shared" si="2"/>
        <v>457.5088048411497</v>
      </c>
      <c r="I32" s="50">
        <f t="shared" si="3"/>
        <v>970.4732223903177</v>
      </c>
      <c r="J32" s="50">
        <f t="shared" si="4"/>
        <v>494.4792133131618</v>
      </c>
      <c r="K32" s="51">
        <f t="shared" si="5"/>
        <v>2587.9285930408464</v>
      </c>
      <c r="L32" s="49">
        <f t="shared" si="6"/>
        <v>23.106505295007562</v>
      </c>
      <c r="M32" s="51">
        <f t="shared" si="7"/>
        <v>1575.8636611195157</v>
      </c>
      <c r="N32" s="52"/>
      <c r="O32" s="51">
        <f t="shared" si="8"/>
        <v>1575.8636611195157</v>
      </c>
      <c r="P32" s="51">
        <f t="shared" si="9"/>
        <v>4533.496338880484</v>
      </c>
      <c r="Q32" s="51">
        <f t="shared" si="10"/>
        <v>1575.863661119516</v>
      </c>
    </row>
    <row r="33" spans="1:17" ht="12.75">
      <c r="A33" s="42">
        <v>17</v>
      </c>
      <c r="B33" s="53" t="s">
        <v>28</v>
      </c>
      <c r="C33" s="55">
        <v>2</v>
      </c>
      <c r="D33" s="57">
        <v>2452.5</v>
      </c>
      <c r="E33" s="47">
        <v>23016.7</v>
      </c>
      <c r="F33" s="47">
        <v>14188.44</v>
      </c>
      <c r="G33" s="48">
        <f t="shared" si="1"/>
        <v>-8828.26</v>
      </c>
      <c r="H33" s="49">
        <f t="shared" si="2"/>
        <v>1723.6409228441755</v>
      </c>
      <c r="I33" s="50">
        <f t="shared" si="3"/>
        <v>3656.2080181543115</v>
      </c>
      <c r="J33" s="50">
        <f t="shared" si="4"/>
        <v>1862.9250378214824</v>
      </c>
      <c r="K33" s="51">
        <f t="shared" si="5"/>
        <v>9749.888048411496</v>
      </c>
      <c r="L33" s="49">
        <f t="shared" si="6"/>
        <v>87.05257186081694</v>
      </c>
      <c r="M33" s="51">
        <f t="shared" si="7"/>
        <v>5936.985400907715</v>
      </c>
      <c r="N33" s="52"/>
      <c r="O33" s="51">
        <f t="shared" si="8"/>
        <v>5936.985400907715</v>
      </c>
      <c r="P33" s="51">
        <f t="shared" si="9"/>
        <v>17079.714599092284</v>
      </c>
      <c r="Q33" s="51">
        <f t="shared" si="10"/>
        <v>5936.985400907717</v>
      </c>
    </row>
    <row r="34" spans="1:17" ht="12.75">
      <c r="A34" s="42">
        <v>18</v>
      </c>
      <c r="B34" s="53" t="s">
        <v>28</v>
      </c>
      <c r="C34" s="55">
        <v>6</v>
      </c>
      <c r="D34" s="57">
        <v>1822.4</v>
      </c>
      <c r="E34" s="47">
        <v>17105.12</v>
      </c>
      <c r="F34" s="47">
        <v>9510.32</v>
      </c>
      <c r="G34" s="48">
        <f t="shared" si="1"/>
        <v>-7594.799999999999</v>
      </c>
      <c r="H34" s="49">
        <f t="shared" si="2"/>
        <v>1280.9431770045385</v>
      </c>
      <c r="I34" s="50">
        <f t="shared" si="3"/>
        <v>2717.152193645991</v>
      </c>
      <c r="J34" s="50">
        <f t="shared" si="4"/>
        <v>1384.4537367624807</v>
      </c>
      <c r="K34" s="51">
        <f t="shared" si="5"/>
        <v>7245.739183055974</v>
      </c>
      <c r="L34" s="49">
        <f t="shared" si="6"/>
        <v>64.69409984871406</v>
      </c>
      <c r="M34" s="51">
        <f t="shared" si="7"/>
        <v>4412.137609682299</v>
      </c>
      <c r="N34" s="52"/>
      <c r="O34" s="51">
        <f t="shared" si="8"/>
        <v>4412.137609682299</v>
      </c>
      <c r="P34" s="51">
        <f t="shared" si="9"/>
        <v>12692.982390317697</v>
      </c>
      <c r="Q34" s="51">
        <f t="shared" si="10"/>
        <v>4412.137609682302</v>
      </c>
    </row>
    <row r="35" spans="1:17" ht="12.75">
      <c r="A35" s="42">
        <v>19</v>
      </c>
      <c r="B35" s="53" t="s">
        <v>28</v>
      </c>
      <c r="C35" s="55">
        <v>8</v>
      </c>
      <c r="D35" s="57">
        <v>2482.1</v>
      </c>
      <c r="E35" s="47">
        <v>9526.48</v>
      </c>
      <c r="F35" s="47">
        <v>7136.43</v>
      </c>
      <c r="G35" s="48">
        <f t="shared" si="1"/>
        <v>-2390.0499999999993</v>
      </c>
      <c r="H35" s="49">
        <f t="shared" si="2"/>
        <v>713.4050832072617</v>
      </c>
      <c r="I35" s="50">
        <f t="shared" si="3"/>
        <v>1513.2835098335854</v>
      </c>
      <c r="J35" s="50">
        <f t="shared" si="4"/>
        <v>771.0539788199695</v>
      </c>
      <c r="K35" s="51">
        <f t="shared" si="5"/>
        <v>4035.4226928895605</v>
      </c>
      <c r="L35" s="49">
        <f t="shared" si="6"/>
        <v>36.030559757942505</v>
      </c>
      <c r="M35" s="51">
        <f t="shared" si="7"/>
        <v>2457.284175491679</v>
      </c>
      <c r="N35" s="52"/>
      <c r="O35" s="51">
        <f t="shared" si="8"/>
        <v>2457.284175491679</v>
      </c>
      <c r="P35" s="51">
        <f t="shared" si="9"/>
        <v>7069.19582450832</v>
      </c>
      <c r="Q35" s="51">
        <f t="shared" si="10"/>
        <v>2457.28417549168</v>
      </c>
    </row>
    <row r="36" spans="1:17" ht="12.75">
      <c r="A36" s="42">
        <v>20</v>
      </c>
      <c r="B36" s="53" t="s">
        <v>28</v>
      </c>
      <c r="C36" s="55">
        <v>10</v>
      </c>
      <c r="D36" s="57">
        <v>2500.8</v>
      </c>
      <c r="E36" s="47">
        <v>23467.98</v>
      </c>
      <c r="F36" s="47">
        <v>17619.22</v>
      </c>
      <c r="G36" s="48">
        <f t="shared" si="1"/>
        <v>-5848.759999999998</v>
      </c>
      <c r="H36" s="49">
        <f t="shared" si="2"/>
        <v>1757.4357186081693</v>
      </c>
      <c r="I36" s="50">
        <f t="shared" si="3"/>
        <v>3727.8939485627834</v>
      </c>
      <c r="J36" s="50">
        <f t="shared" si="4"/>
        <v>1899.4507261724657</v>
      </c>
      <c r="K36" s="51">
        <f t="shared" si="5"/>
        <v>9941.050529500755</v>
      </c>
      <c r="L36" s="49">
        <f t="shared" si="6"/>
        <v>88.75937972768531</v>
      </c>
      <c r="M36" s="51">
        <f t="shared" si="7"/>
        <v>6053.389697428138</v>
      </c>
      <c r="N36" s="52"/>
      <c r="O36" s="51">
        <f t="shared" si="8"/>
        <v>6053.389697428138</v>
      </c>
      <c r="P36" s="51">
        <f t="shared" si="9"/>
        <v>17414.590302571858</v>
      </c>
      <c r="Q36" s="51">
        <f t="shared" si="10"/>
        <v>6053.3896974281415</v>
      </c>
    </row>
    <row r="37" spans="1:17" ht="12.75">
      <c r="A37" s="42">
        <v>21</v>
      </c>
      <c r="B37" s="53" t="s">
        <v>28</v>
      </c>
      <c r="C37" s="55">
        <v>12</v>
      </c>
      <c r="D37" s="57">
        <v>2316.1</v>
      </c>
      <c r="E37" s="47">
        <v>21729.48</v>
      </c>
      <c r="F37" s="47">
        <v>14085.9</v>
      </c>
      <c r="G37" s="48">
        <f t="shared" si="1"/>
        <v>-7643.58</v>
      </c>
      <c r="H37" s="49">
        <f t="shared" si="2"/>
        <v>1627.2454765506807</v>
      </c>
      <c r="I37" s="50">
        <f t="shared" si="3"/>
        <v>3451.7328290468986</v>
      </c>
      <c r="J37" s="50">
        <f t="shared" si="4"/>
        <v>1758.7400605143719</v>
      </c>
      <c r="K37" s="51">
        <f t="shared" si="5"/>
        <v>9204.620877458394</v>
      </c>
      <c r="L37" s="49">
        <f t="shared" si="6"/>
        <v>82.1841149773071</v>
      </c>
      <c r="M37" s="51">
        <f t="shared" si="7"/>
        <v>5604.956641452344</v>
      </c>
      <c r="N37" s="52"/>
      <c r="O37" s="51">
        <f t="shared" si="8"/>
        <v>5604.956641452344</v>
      </c>
      <c r="P37" s="51">
        <f t="shared" si="9"/>
        <v>16124.523358547653</v>
      </c>
      <c r="Q37" s="51">
        <f t="shared" si="10"/>
        <v>5604.956641452347</v>
      </c>
    </row>
    <row r="38" spans="1:17" ht="12.75">
      <c r="A38" s="42">
        <v>22</v>
      </c>
      <c r="B38" s="53" t="s">
        <v>28</v>
      </c>
      <c r="C38" s="55">
        <v>14</v>
      </c>
      <c r="D38" s="57">
        <v>3033.3</v>
      </c>
      <c r="E38" s="47">
        <v>28458.23</v>
      </c>
      <c r="F38" s="47">
        <v>17978.78</v>
      </c>
      <c r="G38" s="48">
        <f t="shared" si="1"/>
        <v>-10479.45</v>
      </c>
      <c r="H38" s="49">
        <f t="shared" si="2"/>
        <v>2131.1382526475036</v>
      </c>
      <c r="I38" s="50">
        <f t="shared" si="3"/>
        <v>4520.596293494705</v>
      </c>
      <c r="J38" s="50">
        <f t="shared" si="4"/>
        <v>2303.351444780635</v>
      </c>
      <c r="K38" s="51">
        <f t="shared" si="5"/>
        <v>12054.92344931921</v>
      </c>
      <c r="L38" s="49">
        <f t="shared" si="6"/>
        <v>107.63324508320726</v>
      </c>
      <c r="M38" s="51">
        <f t="shared" si="7"/>
        <v>7340.587314674734</v>
      </c>
      <c r="N38" s="52"/>
      <c r="O38" s="51">
        <f t="shared" si="8"/>
        <v>7340.587314674734</v>
      </c>
      <c r="P38" s="51">
        <f t="shared" si="9"/>
        <v>21117.642685325263</v>
      </c>
      <c r="Q38" s="51">
        <f t="shared" si="10"/>
        <v>7340.587314674736</v>
      </c>
    </row>
    <row r="39" spans="1:17" ht="12.75">
      <c r="A39" s="42">
        <v>23</v>
      </c>
      <c r="B39" s="53" t="s">
        <v>28</v>
      </c>
      <c r="C39" s="55">
        <v>18</v>
      </c>
      <c r="D39" s="57">
        <v>3058.5</v>
      </c>
      <c r="E39" s="47">
        <v>28709.69</v>
      </c>
      <c r="F39" s="47">
        <v>19507.33</v>
      </c>
      <c r="G39" s="48">
        <f t="shared" si="1"/>
        <v>-9202.359999999997</v>
      </c>
      <c r="H39" s="49">
        <f t="shared" si="2"/>
        <v>2149.969220877458</v>
      </c>
      <c r="I39" s="50">
        <f t="shared" si="3"/>
        <v>4560.540771558245</v>
      </c>
      <c r="J39" s="50">
        <f t="shared" si="4"/>
        <v>2323.70410741301</v>
      </c>
      <c r="K39" s="51">
        <f t="shared" si="5"/>
        <v>12161.44205748865</v>
      </c>
      <c r="L39" s="49">
        <f t="shared" si="6"/>
        <v>108.5843040847201</v>
      </c>
      <c r="M39" s="51">
        <f t="shared" si="7"/>
        <v>7405.449538577911</v>
      </c>
      <c r="N39" s="52"/>
      <c r="O39" s="51">
        <f t="shared" si="8"/>
        <v>7405.449538577911</v>
      </c>
      <c r="P39" s="51">
        <f t="shared" si="9"/>
        <v>21304.240461422083</v>
      </c>
      <c r="Q39" s="51">
        <f t="shared" si="10"/>
        <v>7405.4495385779155</v>
      </c>
    </row>
    <row r="40" spans="1:17" ht="12.75">
      <c r="A40" s="42">
        <v>24</v>
      </c>
      <c r="B40" s="53" t="s">
        <v>14</v>
      </c>
      <c r="C40" s="55">
        <v>1</v>
      </c>
      <c r="D40" s="57">
        <v>1472.6</v>
      </c>
      <c r="E40" s="47">
        <v>8791.89</v>
      </c>
      <c r="F40" s="47">
        <v>6614.13</v>
      </c>
      <c r="G40" s="48">
        <f t="shared" si="1"/>
        <v>-2177.7599999999993</v>
      </c>
      <c r="H40" s="49">
        <f t="shared" si="2"/>
        <v>658.3941830559758</v>
      </c>
      <c r="I40" s="50">
        <f t="shared" si="3"/>
        <v>1396.593721633888</v>
      </c>
      <c r="J40" s="50">
        <f t="shared" si="4"/>
        <v>711.5977534039332</v>
      </c>
      <c r="K40" s="51">
        <f t="shared" si="5"/>
        <v>3724.2499243570337</v>
      </c>
      <c r="L40" s="49">
        <f t="shared" si="6"/>
        <v>33.25223146747352</v>
      </c>
      <c r="M40" s="51">
        <f t="shared" si="7"/>
        <v>2267.802186081694</v>
      </c>
      <c r="N40" s="52"/>
      <c r="O40" s="51">
        <f t="shared" si="8"/>
        <v>2267.802186081694</v>
      </c>
      <c r="P40" s="51">
        <f t="shared" si="9"/>
        <v>6524.087813918304</v>
      </c>
      <c r="Q40" s="51">
        <f t="shared" si="10"/>
        <v>2267.8021860816953</v>
      </c>
    </row>
    <row r="41" spans="1:17" ht="12.75">
      <c r="A41" s="42">
        <v>25</v>
      </c>
      <c r="B41" s="53" t="s">
        <v>14</v>
      </c>
      <c r="C41" s="55">
        <v>2</v>
      </c>
      <c r="D41" s="57">
        <v>1498.4</v>
      </c>
      <c r="E41" s="47">
        <v>8941.16</v>
      </c>
      <c r="F41" s="47">
        <v>6376.77</v>
      </c>
      <c r="G41" s="48">
        <f t="shared" si="1"/>
        <v>-2564.3899999999994</v>
      </c>
      <c r="H41" s="49">
        <f t="shared" si="2"/>
        <v>669.5724962178517</v>
      </c>
      <c r="I41" s="50">
        <f t="shared" si="3"/>
        <v>1420.3052950075642</v>
      </c>
      <c r="J41" s="50">
        <f t="shared" si="4"/>
        <v>723.6793645990922</v>
      </c>
      <c r="K41" s="51">
        <f t="shared" si="5"/>
        <v>3787.4807866868373</v>
      </c>
      <c r="L41" s="49">
        <f t="shared" si="6"/>
        <v>33.81679273827534</v>
      </c>
      <c r="M41" s="51">
        <f t="shared" si="7"/>
        <v>2306.305264750378</v>
      </c>
      <c r="N41" s="52"/>
      <c r="O41" s="51">
        <f t="shared" si="8"/>
        <v>2306.305264750378</v>
      </c>
      <c r="P41" s="51">
        <f t="shared" si="9"/>
        <v>6634.854735249622</v>
      </c>
      <c r="Q41" s="51">
        <f t="shared" si="10"/>
        <v>2306.3052647503782</v>
      </c>
    </row>
    <row r="42" spans="1:17" ht="12.75">
      <c r="A42" s="42">
        <v>26</v>
      </c>
      <c r="B42" s="53" t="s">
        <v>14</v>
      </c>
      <c r="C42" s="55">
        <v>3</v>
      </c>
      <c r="D42" s="57">
        <v>1398.4</v>
      </c>
      <c r="E42" s="47">
        <v>8348.88</v>
      </c>
      <c r="F42" s="47">
        <v>5422.22</v>
      </c>
      <c r="G42" s="48">
        <f t="shared" si="1"/>
        <v>-2926.659999999999</v>
      </c>
      <c r="H42" s="49">
        <f t="shared" si="2"/>
        <v>625.2186989409984</v>
      </c>
      <c r="I42" s="50">
        <f t="shared" si="3"/>
        <v>1326.221482602118</v>
      </c>
      <c r="J42" s="50">
        <f t="shared" si="4"/>
        <v>675.7414220877456</v>
      </c>
      <c r="K42" s="51">
        <f t="shared" si="5"/>
        <v>3536.5906202723136</v>
      </c>
      <c r="L42" s="49">
        <f t="shared" si="6"/>
        <v>31.57670196671709</v>
      </c>
      <c r="M42" s="51">
        <f t="shared" si="7"/>
        <v>2153.5310741301055</v>
      </c>
      <c r="N42" s="52"/>
      <c r="O42" s="51">
        <f t="shared" si="8"/>
        <v>2153.5310741301055</v>
      </c>
      <c r="P42" s="51">
        <f t="shared" si="9"/>
        <v>6195.348925869893</v>
      </c>
      <c r="Q42" s="51">
        <f t="shared" si="10"/>
        <v>2153.5310741301064</v>
      </c>
    </row>
    <row r="43" spans="1:17" ht="12.75">
      <c r="A43" s="42">
        <v>27</v>
      </c>
      <c r="B43" s="53" t="s">
        <v>14</v>
      </c>
      <c r="C43" s="55">
        <v>4</v>
      </c>
      <c r="D43" s="57">
        <v>1492.6</v>
      </c>
      <c r="E43" s="47">
        <v>10184.34</v>
      </c>
      <c r="F43" s="47">
        <v>6891.02</v>
      </c>
      <c r="G43" s="48">
        <f t="shared" si="1"/>
        <v>-3293.3199999999997</v>
      </c>
      <c r="H43" s="49">
        <f t="shared" si="2"/>
        <v>762.6699394856278</v>
      </c>
      <c r="I43" s="50">
        <f t="shared" si="3"/>
        <v>1617.7847201210288</v>
      </c>
      <c r="J43" s="50">
        <f t="shared" si="4"/>
        <v>824.2998335854764</v>
      </c>
      <c r="K43" s="51">
        <f t="shared" si="5"/>
        <v>4314.092586989409</v>
      </c>
      <c r="L43" s="49">
        <f t="shared" si="6"/>
        <v>38.51868381240544</v>
      </c>
      <c r="M43" s="51">
        <f t="shared" si="7"/>
        <v>2626.9742360060513</v>
      </c>
      <c r="N43" s="52"/>
      <c r="O43" s="51">
        <f t="shared" si="8"/>
        <v>2626.9742360060513</v>
      </c>
      <c r="P43" s="51">
        <f t="shared" si="9"/>
        <v>7557.365763993947</v>
      </c>
      <c r="Q43" s="51">
        <f t="shared" si="10"/>
        <v>2626.9742360060527</v>
      </c>
    </row>
    <row r="44" spans="1:17" ht="12.75">
      <c r="A44" s="42">
        <v>28</v>
      </c>
      <c r="B44" s="53" t="s">
        <v>14</v>
      </c>
      <c r="C44" s="55" t="s">
        <v>15</v>
      </c>
      <c r="D44" s="57">
        <v>2463.8</v>
      </c>
      <c r="E44" s="47">
        <v>14709.71</v>
      </c>
      <c r="F44" s="47">
        <v>10364.81</v>
      </c>
      <c r="G44" s="48">
        <f t="shared" si="1"/>
        <v>-4344.9</v>
      </c>
      <c r="H44" s="49">
        <f t="shared" si="2"/>
        <v>1101.5592208774583</v>
      </c>
      <c r="I44" s="50">
        <f t="shared" si="3"/>
        <v>2336.640771558245</v>
      </c>
      <c r="J44" s="50">
        <f t="shared" si="4"/>
        <v>1190.5741074130103</v>
      </c>
      <c r="K44" s="51">
        <f t="shared" si="5"/>
        <v>6231.042057488652</v>
      </c>
      <c r="L44" s="49">
        <f t="shared" si="6"/>
        <v>55.634304084720114</v>
      </c>
      <c r="M44" s="51">
        <f t="shared" si="7"/>
        <v>3794.2595385779114</v>
      </c>
      <c r="N44" s="52"/>
      <c r="O44" s="51">
        <f t="shared" si="8"/>
        <v>3794.2595385779114</v>
      </c>
      <c r="P44" s="51">
        <f t="shared" si="9"/>
        <v>10915.450461422086</v>
      </c>
      <c r="Q44" s="51">
        <f t="shared" si="10"/>
        <v>3794.259538577913</v>
      </c>
    </row>
    <row r="45" spans="1:17" ht="12.75">
      <c r="A45" s="42">
        <v>29</v>
      </c>
      <c r="B45" s="53" t="s">
        <v>14</v>
      </c>
      <c r="C45" s="55">
        <v>7</v>
      </c>
      <c r="D45" s="57">
        <v>1410.8</v>
      </c>
      <c r="E45" s="47">
        <v>7817.99</v>
      </c>
      <c r="F45" s="47">
        <v>4540.61</v>
      </c>
      <c r="G45" s="48">
        <f t="shared" si="1"/>
        <v>-3277.38</v>
      </c>
      <c r="H45" s="49">
        <f t="shared" si="2"/>
        <v>585.4621860816943</v>
      </c>
      <c r="I45" s="50">
        <f t="shared" si="3"/>
        <v>1241.8894856278366</v>
      </c>
      <c r="J45" s="50">
        <f t="shared" si="4"/>
        <v>632.7722617246595</v>
      </c>
      <c r="K45" s="51">
        <f t="shared" si="5"/>
        <v>3311.7052950075636</v>
      </c>
      <c r="L45" s="49">
        <f t="shared" si="6"/>
        <v>29.56879727685325</v>
      </c>
      <c r="M45" s="51">
        <f t="shared" si="7"/>
        <v>2016.5919742813915</v>
      </c>
      <c r="N45" s="52"/>
      <c r="O45" s="51">
        <f t="shared" si="8"/>
        <v>2016.5919742813915</v>
      </c>
      <c r="P45" s="51">
        <f t="shared" si="9"/>
        <v>5801.398025718607</v>
      </c>
      <c r="Q45" s="51">
        <f t="shared" si="10"/>
        <v>2016.591974281393</v>
      </c>
    </row>
    <row r="46" spans="1:17" ht="12.75">
      <c r="A46" s="42">
        <v>30</v>
      </c>
      <c r="B46" s="53" t="s">
        <v>14</v>
      </c>
      <c r="C46" s="55">
        <v>8</v>
      </c>
      <c r="D46" s="57">
        <v>1851.6</v>
      </c>
      <c r="E46" s="47">
        <v>15780.44</v>
      </c>
      <c r="F46" s="47">
        <v>11694.94</v>
      </c>
      <c r="G46" s="48">
        <f aca="true" t="shared" si="11" ref="G46:G76">F46-E46</f>
        <v>-4085.5</v>
      </c>
      <c r="H46" s="49">
        <f aca="true" t="shared" si="12" ref="H46:H76">E46*$H$4%</f>
        <v>1181.7424810892587</v>
      </c>
      <c r="I46" s="50">
        <f aca="true" t="shared" si="13" ref="I46:I76">E46*$I$4%</f>
        <v>2506.7264750378217</v>
      </c>
      <c r="J46" s="50">
        <f aca="true" t="shared" si="14" ref="J46:J76">E46*$J$4%</f>
        <v>1277.2368229954614</v>
      </c>
      <c r="K46" s="51">
        <f aca="true" t="shared" si="15" ref="K46:K76">E46*$K$4%</f>
        <v>6684.6039334341895</v>
      </c>
      <c r="L46" s="49">
        <f aca="true" t="shared" si="16" ref="L46:L76">E46*$L$4%</f>
        <v>59.6839636913767</v>
      </c>
      <c r="M46" s="51">
        <f aca="true" t="shared" si="17" ref="M46:M76">E46*$M$4%</f>
        <v>4070.4463237518908</v>
      </c>
      <c r="N46" s="52"/>
      <c r="O46" s="51">
        <f aca="true" t="shared" si="18" ref="O46:O76">M46-N46</f>
        <v>4070.4463237518908</v>
      </c>
      <c r="P46" s="51">
        <f aca="true" t="shared" si="19" ref="P46:P76">H46+I46+J46+K46+L46+N46</f>
        <v>11709.993676248108</v>
      </c>
      <c r="Q46" s="51">
        <f t="shared" si="10"/>
        <v>4070.446323751892</v>
      </c>
    </row>
    <row r="47" spans="1:17" ht="12.75">
      <c r="A47" s="42">
        <v>31</v>
      </c>
      <c r="B47" s="53" t="s">
        <v>14</v>
      </c>
      <c r="C47" s="55" t="s">
        <v>16</v>
      </c>
      <c r="D47" s="57">
        <v>2471.9</v>
      </c>
      <c r="E47" s="47">
        <v>23191.22</v>
      </c>
      <c r="F47" s="47">
        <v>15059.33</v>
      </c>
      <c r="G47" s="48">
        <f t="shared" si="11"/>
        <v>-8131.890000000001</v>
      </c>
      <c r="H47" s="49">
        <f t="shared" si="12"/>
        <v>1736.7101210287444</v>
      </c>
      <c r="I47" s="50">
        <f t="shared" si="13"/>
        <v>3683.930559757943</v>
      </c>
      <c r="J47" s="50">
        <f t="shared" si="14"/>
        <v>1877.0503328290467</v>
      </c>
      <c r="K47" s="51">
        <f t="shared" si="15"/>
        <v>9823.814826021178</v>
      </c>
      <c r="L47" s="49">
        <f t="shared" si="16"/>
        <v>87.7126323751891</v>
      </c>
      <c r="M47" s="51">
        <f t="shared" si="17"/>
        <v>5982.001527987896</v>
      </c>
      <c r="N47" s="52"/>
      <c r="O47" s="51">
        <f t="shared" si="18"/>
        <v>5982.001527987896</v>
      </c>
      <c r="P47" s="51">
        <f t="shared" si="19"/>
        <v>17209.218472012104</v>
      </c>
      <c r="Q47" s="51">
        <f aca="true" t="shared" si="20" ref="Q47:Q77">E47-P47</f>
        <v>5982.001527987897</v>
      </c>
    </row>
    <row r="48" spans="1:17" ht="12.75">
      <c r="A48" s="42">
        <v>32</v>
      </c>
      <c r="B48" s="58" t="s">
        <v>14</v>
      </c>
      <c r="C48" s="59">
        <v>9</v>
      </c>
      <c r="D48" s="60">
        <v>2494.3</v>
      </c>
      <c r="E48" s="47">
        <v>21290.18</v>
      </c>
      <c r="F48" s="47">
        <v>14053.31</v>
      </c>
      <c r="G48" s="48">
        <f t="shared" si="11"/>
        <v>-7236.870000000001</v>
      </c>
      <c r="H48" s="49">
        <f t="shared" si="12"/>
        <v>1594.347821482602</v>
      </c>
      <c r="I48" s="50">
        <f t="shared" si="13"/>
        <v>3381.949924357035</v>
      </c>
      <c r="J48" s="50">
        <f t="shared" si="14"/>
        <v>1723.1840090771555</v>
      </c>
      <c r="K48" s="51">
        <f t="shared" si="15"/>
        <v>9018.533131618758</v>
      </c>
      <c r="L48" s="49">
        <f t="shared" si="16"/>
        <v>80.52261724659606</v>
      </c>
      <c r="M48" s="51">
        <f t="shared" si="17"/>
        <v>5491.642496217851</v>
      </c>
      <c r="N48" s="52"/>
      <c r="O48" s="51">
        <f t="shared" si="18"/>
        <v>5491.642496217851</v>
      </c>
      <c r="P48" s="51">
        <f t="shared" si="19"/>
        <v>15798.537503782147</v>
      </c>
      <c r="Q48" s="51">
        <f t="shared" si="20"/>
        <v>5491.6424962178535</v>
      </c>
    </row>
    <row r="49" spans="1:17" ht="12.75">
      <c r="A49" s="42">
        <v>33</v>
      </c>
      <c r="B49" s="53" t="s">
        <v>14</v>
      </c>
      <c r="C49" s="55">
        <v>10</v>
      </c>
      <c r="D49" s="57">
        <v>1815.8</v>
      </c>
      <c r="E49" s="47">
        <v>15493.86</v>
      </c>
      <c r="F49" s="47">
        <v>8419.06</v>
      </c>
      <c r="G49" s="48">
        <f t="shared" si="11"/>
        <v>-7074.800000000001</v>
      </c>
      <c r="H49" s="49">
        <f t="shared" si="12"/>
        <v>1160.281497730711</v>
      </c>
      <c r="I49" s="50">
        <f t="shared" si="13"/>
        <v>2461.2031770045387</v>
      </c>
      <c r="J49" s="50">
        <f t="shared" si="14"/>
        <v>1254.041618759455</v>
      </c>
      <c r="K49" s="51">
        <f t="shared" si="15"/>
        <v>6563.208472012102</v>
      </c>
      <c r="L49" s="49">
        <f t="shared" si="16"/>
        <v>58.6000756429652</v>
      </c>
      <c r="M49" s="51">
        <f t="shared" si="17"/>
        <v>3996.5251588502265</v>
      </c>
      <c r="N49" s="52"/>
      <c r="O49" s="51">
        <f t="shared" si="18"/>
        <v>3996.5251588502265</v>
      </c>
      <c r="P49" s="51">
        <f t="shared" si="19"/>
        <v>11497.334841149772</v>
      </c>
      <c r="Q49" s="51">
        <f t="shared" si="20"/>
        <v>3996.5251588502288</v>
      </c>
    </row>
    <row r="50" spans="1:17" ht="12.75">
      <c r="A50" s="42">
        <v>34</v>
      </c>
      <c r="B50" s="53" t="s">
        <v>14</v>
      </c>
      <c r="C50" s="55">
        <v>12</v>
      </c>
      <c r="D50" s="57">
        <v>2503.4</v>
      </c>
      <c r="E50" s="47">
        <v>30963.47</v>
      </c>
      <c r="F50" s="47">
        <v>16651.32</v>
      </c>
      <c r="G50" s="48">
        <f t="shared" si="11"/>
        <v>-14312.150000000001</v>
      </c>
      <c r="H50" s="49">
        <f t="shared" si="12"/>
        <v>2318.7469969742815</v>
      </c>
      <c r="I50" s="50">
        <f t="shared" si="13"/>
        <v>4918.554236006052</v>
      </c>
      <c r="J50" s="50">
        <f t="shared" si="14"/>
        <v>2506.1204916792735</v>
      </c>
      <c r="K50" s="51">
        <f t="shared" si="15"/>
        <v>13116.144629349468</v>
      </c>
      <c r="L50" s="49">
        <f t="shared" si="16"/>
        <v>117.10843419062027</v>
      </c>
      <c r="M50" s="51">
        <f t="shared" si="17"/>
        <v>7986.795211800302</v>
      </c>
      <c r="N50" s="52">
        <v>1823</v>
      </c>
      <c r="O50" s="51">
        <f t="shared" si="18"/>
        <v>6163.795211800302</v>
      </c>
      <c r="P50" s="51">
        <f t="shared" si="19"/>
        <v>24799.674788199696</v>
      </c>
      <c r="Q50" s="51">
        <f t="shared" si="20"/>
        <v>6163.795211800305</v>
      </c>
    </row>
    <row r="51" spans="1:17" ht="12.75">
      <c r="A51" s="42">
        <v>35</v>
      </c>
      <c r="B51" s="53" t="s">
        <v>14</v>
      </c>
      <c r="C51" s="55">
        <v>14</v>
      </c>
      <c r="D51" s="57">
        <v>3333.9</v>
      </c>
      <c r="E51" s="47">
        <v>28448.67</v>
      </c>
      <c r="F51" s="47">
        <v>20309.49</v>
      </c>
      <c r="G51" s="48">
        <f t="shared" si="11"/>
        <v>-8139.179999999997</v>
      </c>
      <c r="H51" s="49">
        <f t="shared" si="12"/>
        <v>2130.4223373676246</v>
      </c>
      <c r="I51" s="50">
        <f t="shared" si="13"/>
        <v>4519.077685325265</v>
      </c>
      <c r="J51" s="50">
        <f t="shared" si="14"/>
        <v>2302.5776777609676</v>
      </c>
      <c r="K51" s="51">
        <f t="shared" si="15"/>
        <v>12050.873827534037</v>
      </c>
      <c r="L51" s="49">
        <f t="shared" si="16"/>
        <v>107.59708774583962</v>
      </c>
      <c r="M51" s="51">
        <f t="shared" si="17"/>
        <v>7338.121384266262</v>
      </c>
      <c r="N51" s="52"/>
      <c r="O51" s="51">
        <f t="shared" si="18"/>
        <v>7338.121384266262</v>
      </c>
      <c r="P51" s="51">
        <f t="shared" si="19"/>
        <v>21110.548615733733</v>
      </c>
      <c r="Q51" s="51">
        <f t="shared" si="20"/>
        <v>7338.1213842662655</v>
      </c>
    </row>
    <row r="52" spans="1:17" ht="12.75">
      <c r="A52" s="42">
        <v>36</v>
      </c>
      <c r="B52" s="53" t="s">
        <v>14</v>
      </c>
      <c r="C52" s="55">
        <v>18</v>
      </c>
      <c r="D52" s="57">
        <v>5408.5</v>
      </c>
      <c r="E52" s="47">
        <v>23064.57</v>
      </c>
      <c r="F52" s="47">
        <v>15562.03</v>
      </c>
      <c r="G52" s="48">
        <f t="shared" si="11"/>
        <v>-7502.539999999999</v>
      </c>
      <c r="H52" s="49">
        <f t="shared" si="12"/>
        <v>1727.2257413010589</v>
      </c>
      <c r="I52" s="50">
        <f t="shared" si="13"/>
        <v>3663.8121785173976</v>
      </c>
      <c r="J52" s="50">
        <f t="shared" si="14"/>
        <v>1866.799538577912</v>
      </c>
      <c r="K52" s="51">
        <f t="shared" si="15"/>
        <v>9770.165809379725</v>
      </c>
      <c r="L52" s="49">
        <f t="shared" si="16"/>
        <v>87.23362329803328</v>
      </c>
      <c r="M52" s="51">
        <f t="shared" si="17"/>
        <v>5949.333108925869</v>
      </c>
      <c r="N52" s="52"/>
      <c r="O52" s="51">
        <f t="shared" si="18"/>
        <v>5949.333108925869</v>
      </c>
      <c r="P52" s="51">
        <f t="shared" si="19"/>
        <v>17115.236891074128</v>
      </c>
      <c r="Q52" s="51">
        <f t="shared" si="20"/>
        <v>5949.333108925872</v>
      </c>
    </row>
    <row r="53" spans="1:17" ht="12.75">
      <c r="A53" s="42">
        <v>37</v>
      </c>
      <c r="B53" s="53" t="s">
        <v>17</v>
      </c>
      <c r="C53" s="55">
        <v>2</v>
      </c>
      <c r="D53" s="57">
        <v>3618.3</v>
      </c>
      <c r="E53" s="47">
        <v>47855.1</v>
      </c>
      <c r="F53" s="47">
        <v>29796.43</v>
      </c>
      <c r="G53" s="48">
        <f t="shared" si="11"/>
        <v>-18058.67</v>
      </c>
      <c r="H53" s="49">
        <f t="shared" si="12"/>
        <v>3583.702647503782</v>
      </c>
      <c r="I53" s="50">
        <f t="shared" si="13"/>
        <v>7601.793494704992</v>
      </c>
      <c r="J53" s="50">
        <f t="shared" si="14"/>
        <v>3873.2947806354</v>
      </c>
      <c r="K53" s="51">
        <f t="shared" si="15"/>
        <v>20271.44931921331</v>
      </c>
      <c r="L53" s="49">
        <f t="shared" si="16"/>
        <v>180.9950832072617</v>
      </c>
      <c r="M53" s="51">
        <f t="shared" si="17"/>
        <v>12343.864674735247</v>
      </c>
      <c r="N53" s="52"/>
      <c r="O53" s="51">
        <f t="shared" si="18"/>
        <v>12343.864674735247</v>
      </c>
      <c r="P53" s="51">
        <f t="shared" si="19"/>
        <v>35511.235325264744</v>
      </c>
      <c r="Q53" s="51">
        <f t="shared" si="20"/>
        <v>12343.864674735254</v>
      </c>
    </row>
    <row r="54" spans="1:17" ht="12.75">
      <c r="A54" s="42">
        <v>38</v>
      </c>
      <c r="B54" s="53" t="s">
        <v>17</v>
      </c>
      <c r="C54" s="55">
        <v>4</v>
      </c>
      <c r="D54" s="57">
        <v>1500.8</v>
      </c>
      <c r="E54" s="47">
        <v>14082.29</v>
      </c>
      <c r="F54" s="47">
        <v>6122.06</v>
      </c>
      <c r="G54" s="48">
        <f t="shared" si="11"/>
        <v>-7960.2300000000005</v>
      </c>
      <c r="H54" s="49">
        <f t="shared" si="12"/>
        <v>1054.573910741301</v>
      </c>
      <c r="I54" s="50">
        <f t="shared" si="13"/>
        <v>2236.9749621785177</v>
      </c>
      <c r="J54" s="50">
        <f t="shared" si="14"/>
        <v>1139.7920045385779</v>
      </c>
      <c r="K54" s="51">
        <f t="shared" si="15"/>
        <v>5965.266565809379</v>
      </c>
      <c r="L54" s="49">
        <f t="shared" si="16"/>
        <v>53.261308623298035</v>
      </c>
      <c r="M54" s="51">
        <f t="shared" si="17"/>
        <v>3632.4212481089257</v>
      </c>
      <c r="N54" s="52"/>
      <c r="O54" s="51">
        <f t="shared" si="18"/>
        <v>3632.4212481089257</v>
      </c>
      <c r="P54" s="51">
        <f t="shared" si="19"/>
        <v>10449.868751891074</v>
      </c>
      <c r="Q54" s="51">
        <f t="shared" si="20"/>
        <v>3632.421248108927</v>
      </c>
    </row>
    <row r="55" spans="1:17" ht="12.75">
      <c r="A55" s="42">
        <v>39</v>
      </c>
      <c r="B55" s="53" t="s">
        <v>17</v>
      </c>
      <c r="C55" s="55">
        <v>6</v>
      </c>
      <c r="D55" s="57">
        <v>1474.2</v>
      </c>
      <c r="E55" s="47">
        <v>13830.86</v>
      </c>
      <c r="F55" s="47">
        <v>6532.67</v>
      </c>
      <c r="G55" s="48">
        <f t="shared" si="11"/>
        <v>-7298.1900000000005</v>
      </c>
      <c r="H55" s="49">
        <f t="shared" si="12"/>
        <v>1035.745189107413</v>
      </c>
      <c r="I55" s="50">
        <f t="shared" si="13"/>
        <v>2197.035249621785</v>
      </c>
      <c r="J55" s="50">
        <f t="shared" si="14"/>
        <v>1119.4417700453857</v>
      </c>
      <c r="K55" s="51">
        <f t="shared" si="15"/>
        <v>5858.760665658093</v>
      </c>
      <c r="L55" s="49">
        <f t="shared" si="16"/>
        <v>52.310363086232975</v>
      </c>
      <c r="M55" s="51">
        <f t="shared" si="17"/>
        <v>3567.566762481089</v>
      </c>
      <c r="N55" s="52"/>
      <c r="O55" s="51">
        <f t="shared" si="18"/>
        <v>3567.566762481089</v>
      </c>
      <c r="P55" s="51">
        <f t="shared" si="19"/>
        <v>10263.29323751891</v>
      </c>
      <c r="Q55" s="51">
        <f t="shared" si="20"/>
        <v>3567.5667624810903</v>
      </c>
    </row>
    <row r="56" spans="1:17" ht="12.75">
      <c r="A56" s="42">
        <v>40</v>
      </c>
      <c r="B56" s="53" t="s">
        <v>18</v>
      </c>
      <c r="C56" s="55">
        <v>6</v>
      </c>
      <c r="D56" s="57">
        <v>2954.5</v>
      </c>
      <c r="E56" s="47">
        <v>27742.38</v>
      </c>
      <c r="F56" s="47">
        <v>16957.72</v>
      </c>
      <c r="G56" s="48">
        <f t="shared" si="11"/>
        <v>-10784.66</v>
      </c>
      <c r="H56" s="49">
        <f t="shared" si="12"/>
        <v>2077.530726172466</v>
      </c>
      <c r="I56" s="50">
        <f t="shared" si="13"/>
        <v>4406.883358547655</v>
      </c>
      <c r="J56" s="50">
        <f t="shared" si="14"/>
        <v>2245.411996974281</v>
      </c>
      <c r="K56" s="51">
        <f t="shared" si="15"/>
        <v>11751.688956127078</v>
      </c>
      <c r="L56" s="49">
        <f t="shared" si="16"/>
        <v>104.92579425113463</v>
      </c>
      <c r="M56" s="51">
        <f t="shared" si="17"/>
        <v>7155.939167927382</v>
      </c>
      <c r="N56" s="52"/>
      <c r="O56" s="51">
        <f t="shared" si="18"/>
        <v>7155.939167927382</v>
      </c>
      <c r="P56" s="51">
        <f t="shared" si="19"/>
        <v>20586.440832072618</v>
      </c>
      <c r="Q56" s="51">
        <f t="shared" si="20"/>
        <v>7155.939167927383</v>
      </c>
    </row>
    <row r="57" spans="1:17" ht="12.75">
      <c r="A57" s="42">
        <v>41</v>
      </c>
      <c r="B57" s="53" t="s">
        <v>18</v>
      </c>
      <c r="C57" s="55">
        <v>7</v>
      </c>
      <c r="D57" s="57">
        <v>2142.1</v>
      </c>
      <c r="E57" s="47">
        <v>27405.05</v>
      </c>
      <c r="F57" s="47">
        <v>13280.27</v>
      </c>
      <c r="G57" s="48">
        <f t="shared" si="11"/>
        <v>-14124.779999999999</v>
      </c>
      <c r="H57" s="49">
        <f t="shared" si="12"/>
        <v>2052.2692511346445</v>
      </c>
      <c r="I57" s="50">
        <f t="shared" si="13"/>
        <v>4353.298411497731</v>
      </c>
      <c r="J57" s="50">
        <f t="shared" si="14"/>
        <v>2218.109190620272</v>
      </c>
      <c r="K57" s="51">
        <f t="shared" si="15"/>
        <v>11608.795763993947</v>
      </c>
      <c r="L57" s="49">
        <f t="shared" si="16"/>
        <v>103.64996217851738</v>
      </c>
      <c r="M57" s="51">
        <f t="shared" si="17"/>
        <v>7068.927420574885</v>
      </c>
      <c r="N57" s="52"/>
      <c r="O57" s="51">
        <f t="shared" si="18"/>
        <v>7068.927420574885</v>
      </c>
      <c r="P57" s="51">
        <f t="shared" si="19"/>
        <v>20336.122579425115</v>
      </c>
      <c r="Q57" s="51">
        <f t="shared" si="20"/>
        <v>7068.927420574884</v>
      </c>
    </row>
    <row r="58" spans="1:17" ht="12.75">
      <c r="A58" s="42">
        <v>42</v>
      </c>
      <c r="B58" s="53" t="s">
        <v>18</v>
      </c>
      <c r="C58" s="55">
        <v>8</v>
      </c>
      <c r="D58" s="57">
        <v>3283</v>
      </c>
      <c r="E58" s="47">
        <v>39198.79</v>
      </c>
      <c r="F58" s="47">
        <v>24516.49</v>
      </c>
      <c r="G58" s="48">
        <f t="shared" si="11"/>
        <v>-14682.3</v>
      </c>
      <c r="H58" s="49">
        <f t="shared" si="12"/>
        <v>2935.4615809379725</v>
      </c>
      <c r="I58" s="50">
        <f t="shared" si="13"/>
        <v>6226.736686838124</v>
      </c>
      <c r="J58" s="50">
        <f t="shared" si="14"/>
        <v>3172.670597579425</v>
      </c>
      <c r="K58" s="51">
        <f t="shared" si="15"/>
        <v>16604.63116490166</v>
      </c>
      <c r="L58" s="49">
        <f t="shared" si="16"/>
        <v>148.2556354009077</v>
      </c>
      <c r="M58" s="51">
        <f t="shared" si="17"/>
        <v>10111.034334341904</v>
      </c>
      <c r="N58" s="52"/>
      <c r="O58" s="51">
        <f t="shared" si="18"/>
        <v>10111.034334341904</v>
      </c>
      <c r="P58" s="51">
        <f t="shared" si="19"/>
        <v>29087.75566565809</v>
      </c>
      <c r="Q58" s="51">
        <f t="shared" si="20"/>
        <v>10111.034334341912</v>
      </c>
    </row>
    <row r="59" spans="1:17" ht="12.75">
      <c r="A59" s="42">
        <v>43</v>
      </c>
      <c r="B59" s="53" t="s">
        <v>18</v>
      </c>
      <c r="C59" s="55">
        <v>10</v>
      </c>
      <c r="D59" s="57">
        <v>3070.7</v>
      </c>
      <c r="E59" s="47">
        <v>27493.29</v>
      </c>
      <c r="F59" s="47">
        <v>16365.71</v>
      </c>
      <c r="G59" s="48">
        <f t="shared" si="11"/>
        <v>-11127.580000000002</v>
      </c>
      <c r="H59" s="49">
        <f t="shared" si="12"/>
        <v>2058.87723903177</v>
      </c>
      <c r="I59" s="50">
        <f t="shared" si="13"/>
        <v>4367.315355521937</v>
      </c>
      <c r="J59" s="50">
        <f t="shared" si="14"/>
        <v>2225.251157337367</v>
      </c>
      <c r="K59" s="51">
        <f t="shared" si="15"/>
        <v>11646.174281391828</v>
      </c>
      <c r="L59" s="49">
        <f t="shared" si="16"/>
        <v>103.98369894099848</v>
      </c>
      <c r="M59" s="51">
        <f t="shared" si="17"/>
        <v>7091.688267776096</v>
      </c>
      <c r="N59" s="52"/>
      <c r="O59" s="51">
        <f t="shared" si="18"/>
        <v>7091.688267776096</v>
      </c>
      <c r="P59" s="51">
        <f t="shared" si="19"/>
        <v>20401.601732223902</v>
      </c>
      <c r="Q59" s="51">
        <f t="shared" si="20"/>
        <v>7091.688267776099</v>
      </c>
    </row>
    <row r="60" spans="1:17" ht="12.75">
      <c r="A60" s="42">
        <v>44</v>
      </c>
      <c r="B60" s="61" t="s">
        <v>19</v>
      </c>
      <c r="C60" s="42">
        <v>1</v>
      </c>
      <c r="D60" s="62">
        <v>649.3</v>
      </c>
      <c r="E60" s="47">
        <v>8583.75</v>
      </c>
      <c r="F60" s="47">
        <v>4927.32</v>
      </c>
      <c r="G60" s="48">
        <f t="shared" si="11"/>
        <v>-3656.4300000000003</v>
      </c>
      <c r="H60" s="49">
        <f t="shared" si="12"/>
        <v>642.8072995461422</v>
      </c>
      <c r="I60" s="50">
        <f t="shared" si="13"/>
        <v>1363.5306354009076</v>
      </c>
      <c r="J60" s="50">
        <f t="shared" si="14"/>
        <v>694.7513237518909</v>
      </c>
      <c r="K60" s="51">
        <f t="shared" si="15"/>
        <v>3636.08169440242</v>
      </c>
      <c r="L60" s="49">
        <f t="shared" si="16"/>
        <v>32.46501512859304</v>
      </c>
      <c r="M60" s="51">
        <f t="shared" si="17"/>
        <v>2214.114031770045</v>
      </c>
      <c r="N60" s="52"/>
      <c r="O60" s="51">
        <f t="shared" si="18"/>
        <v>2214.114031770045</v>
      </c>
      <c r="P60" s="51">
        <f t="shared" si="19"/>
        <v>6369.6359682299535</v>
      </c>
      <c r="Q60" s="51">
        <f t="shared" si="20"/>
        <v>2214.1140317700465</v>
      </c>
    </row>
    <row r="61" spans="1:17" ht="12.75">
      <c r="A61" s="42">
        <v>45</v>
      </c>
      <c r="B61" s="61" t="s">
        <v>19</v>
      </c>
      <c r="C61" s="42">
        <v>2</v>
      </c>
      <c r="D61" s="62">
        <v>1220.4</v>
      </c>
      <c r="E61" s="47">
        <v>14051.94</v>
      </c>
      <c r="F61" s="47">
        <v>9038.68</v>
      </c>
      <c r="G61" s="48">
        <f t="shared" si="11"/>
        <v>-5013.26</v>
      </c>
      <c r="H61" s="49">
        <f t="shared" si="12"/>
        <v>1052.301104387292</v>
      </c>
      <c r="I61" s="50">
        <f t="shared" si="13"/>
        <v>2232.1538577912256</v>
      </c>
      <c r="J61" s="50">
        <f t="shared" si="14"/>
        <v>1137.335537065053</v>
      </c>
      <c r="K61" s="51">
        <f t="shared" si="15"/>
        <v>5952.4102874432665</v>
      </c>
      <c r="L61" s="49">
        <f t="shared" si="16"/>
        <v>53.1465204236006</v>
      </c>
      <c r="M61" s="51">
        <f t="shared" si="17"/>
        <v>3624.592692889561</v>
      </c>
      <c r="N61" s="52"/>
      <c r="O61" s="51">
        <f t="shared" si="18"/>
        <v>3624.592692889561</v>
      </c>
      <c r="P61" s="51">
        <f t="shared" si="19"/>
        <v>10427.347307110438</v>
      </c>
      <c r="Q61" s="51">
        <f t="shared" si="20"/>
        <v>3624.5926928895624</v>
      </c>
    </row>
    <row r="62" spans="1:17" ht="12.75">
      <c r="A62" s="42">
        <v>46</v>
      </c>
      <c r="B62" s="61" t="s">
        <v>19</v>
      </c>
      <c r="C62" s="42">
        <v>3</v>
      </c>
      <c r="D62" s="62">
        <v>658.8</v>
      </c>
      <c r="E62" s="47">
        <v>8717.27</v>
      </c>
      <c r="F62" s="47">
        <v>6316.95</v>
      </c>
      <c r="G62" s="48">
        <f t="shared" si="11"/>
        <v>-2400.3200000000006</v>
      </c>
      <c r="H62" s="49">
        <f t="shared" si="12"/>
        <v>652.8061497730711</v>
      </c>
      <c r="I62" s="50">
        <f t="shared" si="13"/>
        <v>1384.740317700454</v>
      </c>
      <c r="J62" s="50">
        <f t="shared" si="14"/>
        <v>705.5581618759454</v>
      </c>
      <c r="K62" s="51">
        <f t="shared" si="15"/>
        <v>3692.64084720121</v>
      </c>
      <c r="L62" s="49">
        <f t="shared" si="16"/>
        <v>32.970007564296516</v>
      </c>
      <c r="M62" s="51">
        <f t="shared" si="17"/>
        <v>2248.5545158850227</v>
      </c>
      <c r="N62" s="52"/>
      <c r="O62" s="51">
        <f t="shared" si="18"/>
        <v>2248.5545158850227</v>
      </c>
      <c r="P62" s="51">
        <f t="shared" si="19"/>
        <v>6468.715484114977</v>
      </c>
      <c r="Q62" s="51">
        <f t="shared" si="20"/>
        <v>2248.5545158850236</v>
      </c>
    </row>
    <row r="63" spans="1:17" ht="12.75">
      <c r="A63" s="42">
        <v>47</v>
      </c>
      <c r="B63" s="61" t="s">
        <v>19</v>
      </c>
      <c r="C63" s="42">
        <v>4</v>
      </c>
      <c r="D63" s="62">
        <v>407.1</v>
      </c>
      <c r="E63" s="47">
        <v>4861.03</v>
      </c>
      <c r="F63" s="47">
        <v>4075.84</v>
      </c>
      <c r="G63" s="48">
        <f t="shared" si="11"/>
        <v>-785.1899999999996</v>
      </c>
      <c r="H63" s="49">
        <f t="shared" si="12"/>
        <v>364.02569591527987</v>
      </c>
      <c r="I63" s="50">
        <f t="shared" si="13"/>
        <v>772.1757186081694</v>
      </c>
      <c r="J63" s="50">
        <f t="shared" si="14"/>
        <v>393.44191376701957</v>
      </c>
      <c r="K63" s="51">
        <f t="shared" si="15"/>
        <v>2059.1352496217846</v>
      </c>
      <c r="L63" s="49">
        <f t="shared" si="16"/>
        <v>18.385136157337364</v>
      </c>
      <c r="M63" s="51">
        <f t="shared" si="17"/>
        <v>1253.8662859304081</v>
      </c>
      <c r="N63" s="52"/>
      <c r="O63" s="51">
        <f t="shared" si="18"/>
        <v>1253.8662859304081</v>
      </c>
      <c r="P63" s="51">
        <f t="shared" si="19"/>
        <v>3607.1637140695907</v>
      </c>
      <c r="Q63" s="51">
        <f t="shared" si="20"/>
        <v>1253.866285930409</v>
      </c>
    </row>
    <row r="64" spans="1:17" ht="12.75">
      <c r="A64" s="42">
        <v>48</v>
      </c>
      <c r="B64" s="61" t="s">
        <v>19</v>
      </c>
      <c r="C64" s="42">
        <v>5</v>
      </c>
      <c r="D64" s="62">
        <v>663.9</v>
      </c>
      <c r="E64" s="47">
        <v>8210.51</v>
      </c>
      <c r="F64" s="47">
        <v>5030.28</v>
      </c>
      <c r="G64" s="48">
        <f t="shared" si="11"/>
        <v>-3180.2300000000005</v>
      </c>
      <c r="H64" s="49">
        <f t="shared" si="12"/>
        <v>614.8566490166414</v>
      </c>
      <c r="I64" s="50">
        <f t="shared" si="13"/>
        <v>1304.2413767019668</v>
      </c>
      <c r="J64" s="50">
        <f t="shared" si="14"/>
        <v>664.5420347957639</v>
      </c>
      <c r="K64" s="51">
        <f t="shared" si="15"/>
        <v>3477.977004538577</v>
      </c>
      <c r="L64" s="49">
        <f t="shared" si="16"/>
        <v>31.053366111951586</v>
      </c>
      <c r="M64" s="51">
        <f t="shared" si="17"/>
        <v>2117.839568835098</v>
      </c>
      <c r="N64" s="52"/>
      <c r="O64" s="51">
        <f t="shared" si="18"/>
        <v>2117.839568835098</v>
      </c>
      <c r="P64" s="51">
        <f t="shared" si="19"/>
        <v>6092.670431164901</v>
      </c>
      <c r="Q64" s="51">
        <f t="shared" si="20"/>
        <v>2117.8395688350993</v>
      </c>
    </row>
    <row r="65" spans="1:17" ht="12.75">
      <c r="A65" s="42">
        <v>49</v>
      </c>
      <c r="B65" s="61" t="s">
        <v>19</v>
      </c>
      <c r="C65" s="42">
        <v>6</v>
      </c>
      <c r="D65" s="57">
        <v>408.7</v>
      </c>
      <c r="E65" s="47">
        <v>5403.01</v>
      </c>
      <c r="F65" s="47">
        <v>3100.29</v>
      </c>
      <c r="G65" s="48">
        <f t="shared" si="11"/>
        <v>-2302.7200000000003</v>
      </c>
      <c r="H65" s="49">
        <f t="shared" si="12"/>
        <v>404.61270045385777</v>
      </c>
      <c r="I65" s="50">
        <f t="shared" si="13"/>
        <v>858.2693645990923</v>
      </c>
      <c r="J65" s="50">
        <f t="shared" si="14"/>
        <v>437.3086762481089</v>
      </c>
      <c r="K65" s="51">
        <f t="shared" si="15"/>
        <v>2288.7183055975793</v>
      </c>
      <c r="L65" s="49">
        <f t="shared" si="16"/>
        <v>20.434984871406957</v>
      </c>
      <c r="M65" s="51">
        <f t="shared" si="17"/>
        <v>1393.6659682299544</v>
      </c>
      <c r="N65" s="52"/>
      <c r="O65" s="51">
        <f t="shared" si="18"/>
        <v>1393.6659682299544</v>
      </c>
      <c r="P65" s="51">
        <f t="shared" si="19"/>
        <v>4009.344031770045</v>
      </c>
      <c r="Q65" s="51">
        <f t="shared" si="20"/>
        <v>1393.665968229955</v>
      </c>
    </row>
    <row r="66" spans="1:17" ht="12.75">
      <c r="A66" s="42">
        <v>50</v>
      </c>
      <c r="B66" s="53" t="s">
        <v>19</v>
      </c>
      <c r="C66" s="55">
        <v>9</v>
      </c>
      <c r="D66" s="57">
        <v>662.2</v>
      </c>
      <c r="E66" s="47">
        <v>8153.64</v>
      </c>
      <c r="F66" s="47">
        <v>3062.36</v>
      </c>
      <c r="G66" s="48">
        <f t="shared" si="11"/>
        <v>-5091.280000000001</v>
      </c>
      <c r="H66" s="49">
        <f t="shared" si="12"/>
        <v>610.5978517397882</v>
      </c>
      <c r="I66" s="50">
        <f t="shared" si="13"/>
        <v>1295.2075642965206</v>
      </c>
      <c r="J66" s="50">
        <f t="shared" si="14"/>
        <v>659.9390922844175</v>
      </c>
      <c r="K66" s="51">
        <f t="shared" si="15"/>
        <v>3453.886838124054</v>
      </c>
      <c r="L66" s="49">
        <f t="shared" si="16"/>
        <v>30.83827534039334</v>
      </c>
      <c r="M66" s="51">
        <f t="shared" si="17"/>
        <v>2103.1703782148256</v>
      </c>
      <c r="N66" s="52"/>
      <c r="O66" s="51">
        <f t="shared" si="18"/>
        <v>2103.1703782148256</v>
      </c>
      <c r="P66" s="51">
        <f t="shared" si="19"/>
        <v>6050.469621785173</v>
      </c>
      <c r="Q66" s="51">
        <f t="shared" si="20"/>
        <v>2103.170378214827</v>
      </c>
    </row>
    <row r="67" spans="1:17" ht="12.75">
      <c r="A67" s="42">
        <v>51</v>
      </c>
      <c r="B67" s="53" t="s">
        <v>19</v>
      </c>
      <c r="C67" s="55">
        <v>10</v>
      </c>
      <c r="D67" s="57">
        <v>414.5</v>
      </c>
      <c r="E67" s="47">
        <v>1237.94</v>
      </c>
      <c r="F67" s="47">
        <v>701.06</v>
      </c>
      <c r="G67" s="48">
        <f t="shared" si="11"/>
        <v>-536.8800000000001</v>
      </c>
      <c r="H67" s="49">
        <f t="shared" si="12"/>
        <v>92.7050378214826</v>
      </c>
      <c r="I67" s="50">
        <f t="shared" si="13"/>
        <v>196.64704992435705</v>
      </c>
      <c r="J67" s="50">
        <f t="shared" si="14"/>
        <v>100.19635400907714</v>
      </c>
      <c r="K67" s="51">
        <f t="shared" si="15"/>
        <v>524.3921331316187</v>
      </c>
      <c r="L67" s="49">
        <f t="shared" si="16"/>
        <v>4.682072617246596</v>
      </c>
      <c r="M67" s="51">
        <f t="shared" si="17"/>
        <v>319.31735249621784</v>
      </c>
      <c r="N67" s="52"/>
      <c r="O67" s="51">
        <f t="shared" si="18"/>
        <v>319.31735249621784</v>
      </c>
      <c r="P67" s="51">
        <f t="shared" si="19"/>
        <v>918.6226475037821</v>
      </c>
      <c r="Q67" s="51">
        <f t="shared" si="20"/>
        <v>319.31735249621795</v>
      </c>
    </row>
    <row r="68" spans="1:17" ht="12.75">
      <c r="A68" s="42">
        <v>52</v>
      </c>
      <c r="B68" s="53" t="s">
        <v>19</v>
      </c>
      <c r="C68" s="55">
        <v>11</v>
      </c>
      <c r="D68" s="57">
        <v>667.6</v>
      </c>
      <c r="E68" s="47">
        <v>8263.71</v>
      </c>
      <c r="F68" s="47">
        <v>6588.2</v>
      </c>
      <c r="G68" s="48">
        <f t="shared" si="11"/>
        <v>-1675.5099999999993</v>
      </c>
      <c r="H68" s="49">
        <f t="shared" si="12"/>
        <v>618.840612708018</v>
      </c>
      <c r="I68" s="50">
        <f t="shared" si="13"/>
        <v>1312.6922087745838</v>
      </c>
      <c r="J68" s="50">
        <f t="shared" si="14"/>
        <v>668.8479349470497</v>
      </c>
      <c r="K68" s="51">
        <f t="shared" si="15"/>
        <v>3500.512556732223</v>
      </c>
      <c r="L68" s="49">
        <f t="shared" si="16"/>
        <v>31.25457639939485</v>
      </c>
      <c r="M68" s="51">
        <f t="shared" si="17"/>
        <v>2131.5621104387287</v>
      </c>
      <c r="N68" s="52"/>
      <c r="O68" s="51">
        <f t="shared" si="18"/>
        <v>2131.5621104387287</v>
      </c>
      <c r="P68" s="51">
        <f t="shared" si="19"/>
        <v>6132.147889561269</v>
      </c>
      <c r="Q68" s="51">
        <f t="shared" si="20"/>
        <v>2131.56211043873</v>
      </c>
    </row>
    <row r="69" spans="1:17" ht="12.75">
      <c r="A69" s="42">
        <v>53</v>
      </c>
      <c r="B69" s="53" t="s">
        <v>19</v>
      </c>
      <c r="C69" s="55">
        <v>13</v>
      </c>
      <c r="D69" s="57">
        <v>1976</v>
      </c>
      <c r="E69" s="47">
        <v>26128.01</v>
      </c>
      <c r="F69" s="47">
        <v>18743.16</v>
      </c>
      <c r="G69" s="48">
        <f t="shared" si="11"/>
        <v>-7384.8499999999985</v>
      </c>
      <c r="H69" s="49">
        <f t="shared" si="12"/>
        <v>1956.6361497730709</v>
      </c>
      <c r="I69" s="50">
        <f t="shared" si="13"/>
        <v>4150.440317700453</v>
      </c>
      <c r="J69" s="50">
        <f t="shared" si="14"/>
        <v>2114.7481618759452</v>
      </c>
      <c r="K69" s="51">
        <f t="shared" si="15"/>
        <v>11067.840847201207</v>
      </c>
      <c r="L69" s="49">
        <f t="shared" si="16"/>
        <v>98.8200075642965</v>
      </c>
      <c r="M69" s="51">
        <f t="shared" si="17"/>
        <v>6739.524515885021</v>
      </c>
      <c r="N69" s="52"/>
      <c r="O69" s="51">
        <f t="shared" si="18"/>
        <v>6739.524515885021</v>
      </c>
      <c r="P69" s="51">
        <f t="shared" si="19"/>
        <v>19388.48548411497</v>
      </c>
      <c r="Q69" s="51">
        <f t="shared" si="20"/>
        <v>6739.524515885027</v>
      </c>
    </row>
    <row r="70" spans="1:17" ht="12.75">
      <c r="A70" s="42">
        <v>54</v>
      </c>
      <c r="B70" s="53" t="s">
        <v>19</v>
      </c>
      <c r="C70" s="55">
        <v>15</v>
      </c>
      <c r="D70" s="57">
        <v>2077.4</v>
      </c>
      <c r="E70" s="47">
        <v>23039.23</v>
      </c>
      <c r="F70" s="47">
        <v>13985.58</v>
      </c>
      <c r="G70" s="48">
        <f t="shared" si="11"/>
        <v>-9053.65</v>
      </c>
      <c r="H70" s="49">
        <f t="shared" si="12"/>
        <v>1725.3281164901664</v>
      </c>
      <c r="I70" s="50">
        <f t="shared" si="13"/>
        <v>3659.7869137670195</v>
      </c>
      <c r="J70" s="50">
        <f t="shared" si="14"/>
        <v>1864.7485703479572</v>
      </c>
      <c r="K70" s="51">
        <f t="shared" si="15"/>
        <v>9759.431770045383</v>
      </c>
      <c r="L70" s="49">
        <f t="shared" si="16"/>
        <v>87.1377836611195</v>
      </c>
      <c r="M70" s="51">
        <f t="shared" si="17"/>
        <v>5942.79684568835</v>
      </c>
      <c r="N70" s="52"/>
      <c r="O70" s="51">
        <f t="shared" si="18"/>
        <v>5942.79684568835</v>
      </c>
      <c r="P70" s="51">
        <f t="shared" si="19"/>
        <v>17096.433154311646</v>
      </c>
      <c r="Q70" s="51">
        <f t="shared" si="20"/>
        <v>5942.796845688354</v>
      </c>
    </row>
    <row r="71" spans="1:17" ht="12.75">
      <c r="A71" s="42">
        <v>55</v>
      </c>
      <c r="B71" s="53" t="s">
        <v>19</v>
      </c>
      <c r="C71" s="55">
        <v>16</v>
      </c>
      <c r="D71" s="57">
        <v>1959.6</v>
      </c>
      <c r="E71" s="47">
        <v>5849.72</v>
      </c>
      <c r="F71" s="47">
        <v>4230.92</v>
      </c>
      <c r="G71" s="48">
        <f t="shared" si="11"/>
        <v>-1618.8000000000002</v>
      </c>
      <c r="H71" s="49">
        <f t="shared" si="12"/>
        <v>438.0652647503782</v>
      </c>
      <c r="I71" s="50">
        <f t="shared" si="13"/>
        <v>929.2293494704993</v>
      </c>
      <c r="J71" s="50">
        <f t="shared" si="14"/>
        <v>473.46447806354</v>
      </c>
      <c r="K71" s="51">
        <f t="shared" si="15"/>
        <v>2477.944931921331</v>
      </c>
      <c r="L71" s="49">
        <f t="shared" si="16"/>
        <v>22.12450832072617</v>
      </c>
      <c r="M71" s="51">
        <f t="shared" si="17"/>
        <v>1508.891467473525</v>
      </c>
      <c r="N71" s="52"/>
      <c r="O71" s="51">
        <f t="shared" si="18"/>
        <v>1508.891467473525</v>
      </c>
      <c r="P71" s="51">
        <f t="shared" si="19"/>
        <v>4340.828532526474</v>
      </c>
      <c r="Q71" s="51">
        <f t="shared" si="20"/>
        <v>1508.891467473526</v>
      </c>
    </row>
    <row r="72" spans="1:17" ht="12.75">
      <c r="A72" s="42">
        <v>56</v>
      </c>
      <c r="B72" s="53" t="s">
        <v>19</v>
      </c>
      <c r="C72" s="55">
        <v>17</v>
      </c>
      <c r="D72" s="57">
        <v>1428.3</v>
      </c>
      <c r="E72" s="47">
        <v>13400.23</v>
      </c>
      <c r="F72" s="47">
        <v>8895.08</v>
      </c>
      <c r="G72" s="48">
        <f t="shared" si="11"/>
        <v>-4505.15</v>
      </c>
      <c r="H72" s="49">
        <f t="shared" si="12"/>
        <v>1003.4968003025717</v>
      </c>
      <c r="I72" s="50">
        <f t="shared" si="13"/>
        <v>2128.629576399395</v>
      </c>
      <c r="J72" s="50">
        <f t="shared" si="14"/>
        <v>1084.5874508320724</v>
      </c>
      <c r="K72" s="51">
        <f t="shared" si="15"/>
        <v>5676.345537065052</v>
      </c>
      <c r="L72" s="49">
        <f t="shared" si="16"/>
        <v>50.68165658093797</v>
      </c>
      <c r="M72" s="51">
        <f t="shared" si="17"/>
        <v>3456.4889788199694</v>
      </c>
      <c r="N72" s="52"/>
      <c r="O72" s="51">
        <f t="shared" si="18"/>
        <v>3456.4889788199694</v>
      </c>
      <c r="P72" s="51">
        <f t="shared" si="19"/>
        <v>9943.741021180029</v>
      </c>
      <c r="Q72" s="51">
        <f t="shared" si="20"/>
        <v>3456.4889788199707</v>
      </c>
    </row>
    <row r="73" spans="1:17" ht="12.75">
      <c r="A73" s="42">
        <v>57</v>
      </c>
      <c r="B73" s="53" t="s">
        <v>19</v>
      </c>
      <c r="C73" s="55">
        <v>18</v>
      </c>
      <c r="D73" s="57">
        <v>1902.4</v>
      </c>
      <c r="E73" s="47">
        <v>10546.66</v>
      </c>
      <c r="F73" s="47">
        <v>6512.61</v>
      </c>
      <c r="G73" s="48">
        <f t="shared" si="11"/>
        <v>-4034.05</v>
      </c>
      <c r="H73" s="49">
        <f t="shared" si="12"/>
        <v>789.8028290468986</v>
      </c>
      <c r="I73" s="50">
        <f t="shared" si="13"/>
        <v>1675.3393343419061</v>
      </c>
      <c r="J73" s="50">
        <f t="shared" si="14"/>
        <v>853.6252798789711</v>
      </c>
      <c r="K73" s="51">
        <f t="shared" si="15"/>
        <v>4467.571558245082</v>
      </c>
      <c r="L73" s="49">
        <f t="shared" si="16"/>
        <v>39.889031770045385</v>
      </c>
      <c r="M73" s="51">
        <f t="shared" si="17"/>
        <v>2720.431966717095</v>
      </c>
      <c r="N73" s="52"/>
      <c r="O73" s="51">
        <f t="shared" si="18"/>
        <v>2720.431966717095</v>
      </c>
      <c r="P73" s="51">
        <f t="shared" si="19"/>
        <v>7826.228033282903</v>
      </c>
      <c r="Q73" s="51">
        <f t="shared" si="20"/>
        <v>2720.4319667170967</v>
      </c>
    </row>
    <row r="74" spans="1:17" ht="12.75">
      <c r="A74" s="42">
        <v>58</v>
      </c>
      <c r="B74" s="53" t="s">
        <v>19</v>
      </c>
      <c r="C74" s="55">
        <v>20</v>
      </c>
      <c r="D74" s="57">
        <v>1959.7</v>
      </c>
      <c r="E74" s="47">
        <v>16714.36</v>
      </c>
      <c r="F74" s="47">
        <v>11777.09</v>
      </c>
      <c r="G74" s="48">
        <f t="shared" si="11"/>
        <v>-4937.27</v>
      </c>
      <c r="H74" s="49">
        <f t="shared" si="12"/>
        <v>1251.6805143721633</v>
      </c>
      <c r="I74" s="50">
        <f t="shared" si="13"/>
        <v>2655.0798789712558</v>
      </c>
      <c r="J74" s="50">
        <f t="shared" si="14"/>
        <v>1352.826414523449</v>
      </c>
      <c r="K74" s="51">
        <f t="shared" si="15"/>
        <v>7080.213010590014</v>
      </c>
      <c r="L74" s="49">
        <f t="shared" si="16"/>
        <v>63.2161875945537</v>
      </c>
      <c r="M74" s="51">
        <f t="shared" si="17"/>
        <v>4311.3439939485625</v>
      </c>
      <c r="N74" s="52"/>
      <c r="O74" s="51">
        <f t="shared" si="18"/>
        <v>4311.3439939485625</v>
      </c>
      <c r="P74" s="51">
        <f t="shared" si="19"/>
        <v>12403.016006051435</v>
      </c>
      <c r="Q74" s="51">
        <f t="shared" si="20"/>
        <v>4311.343993948565</v>
      </c>
    </row>
    <row r="75" spans="1:17" ht="12.75">
      <c r="A75" s="42">
        <v>59</v>
      </c>
      <c r="B75" s="53" t="s">
        <v>20</v>
      </c>
      <c r="C75" s="55">
        <v>2</v>
      </c>
      <c r="D75" s="63">
        <v>1454.5</v>
      </c>
      <c r="E75" s="47">
        <v>17367.66</v>
      </c>
      <c r="F75" s="47">
        <v>11823.94</v>
      </c>
      <c r="G75" s="48">
        <f t="shared" si="11"/>
        <v>-5543.719999999999</v>
      </c>
      <c r="H75" s="49">
        <f t="shared" si="12"/>
        <v>1300.6038880484114</v>
      </c>
      <c r="I75" s="50">
        <f t="shared" si="13"/>
        <v>2758.8567322239032</v>
      </c>
      <c r="J75" s="50">
        <f t="shared" si="14"/>
        <v>1405.7031921331313</v>
      </c>
      <c r="K75" s="51">
        <f t="shared" si="15"/>
        <v>7356.951285930407</v>
      </c>
      <c r="L75" s="49">
        <f t="shared" si="16"/>
        <v>65.68706505295008</v>
      </c>
      <c r="M75" s="51">
        <f t="shared" si="17"/>
        <v>4479.857836611194</v>
      </c>
      <c r="N75" s="52"/>
      <c r="O75" s="51">
        <f t="shared" si="18"/>
        <v>4479.857836611194</v>
      </c>
      <c r="P75" s="51">
        <f t="shared" si="19"/>
        <v>12887.802163388804</v>
      </c>
      <c r="Q75" s="51">
        <f t="shared" si="20"/>
        <v>4479.857836611196</v>
      </c>
    </row>
    <row r="76" spans="1:17" ht="12.75">
      <c r="A76" s="42">
        <v>60</v>
      </c>
      <c r="B76" s="53" t="s">
        <v>20</v>
      </c>
      <c r="C76" s="55">
        <v>4</v>
      </c>
      <c r="D76" s="57">
        <v>413.2</v>
      </c>
      <c r="E76" s="47">
        <v>3876.62</v>
      </c>
      <c r="F76" s="47">
        <v>2867.7</v>
      </c>
      <c r="G76" s="48">
        <f t="shared" si="11"/>
        <v>-1008.9200000000001</v>
      </c>
      <c r="H76" s="49">
        <f t="shared" si="12"/>
        <v>290.30664145234493</v>
      </c>
      <c r="I76" s="50">
        <f t="shared" si="13"/>
        <v>615.8019667170953</v>
      </c>
      <c r="J76" s="50">
        <f t="shared" si="14"/>
        <v>313.7657639939485</v>
      </c>
      <c r="K76" s="51">
        <f t="shared" si="15"/>
        <v>1642.1385779122538</v>
      </c>
      <c r="L76" s="49">
        <f t="shared" si="16"/>
        <v>14.661951588502268</v>
      </c>
      <c r="M76" s="51">
        <f t="shared" si="17"/>
        <v>999.9450983358546</v>
      </c>
      <c r="N76" s="52"/>
      <c r="O76" s="51">
        <f t="shared" si="18"/>
        <v>999.9450983358546</v>
      </c>
      <c r="P76" s="51">
        <f t="shared" si="19"/>
        <v>2876.6749016641447</v>
      </c>
      <c r="Q76" s="51">
        <f t="shared" si="20"/>
        <v>999.9450983358552</v>
      </c>
    </row>
    <row r="77" spans="1:17" ht="12.75">
      <c r="A77" s="42">
        <v>61</v>
      </c>
      <c r="B77" s="53" t="s">
        <v>20</v>
      </c>
      <c r="C77" s="55">
        <v>6</v>
      </c>
      <c r="D77" s="57">
        <v>372.4</v>
      </c>
      <c r="E77" s="47">
        <v>3493.83</v>
      </c>
      <c r="F77" s="47">
        <v>2787.48</v>
      </c>
      <c r="G77" s="48">
        <f aca="true" t="shared" si="21" ref="G77:G96">F77-E77</f>
        <v>-706.3499999999999</v>
      </c>
      <c r="H77" s="49">
        <f aca="true" t="shared" si="22" ref="H77:H96">E77*$H$4%</f>
        <v>261.6408245083207</v>
      </c>
      <c r="I77" s="50">
        <f aca="true" t="shared" si="23" ref="I77:I97">E77*$I$4%</f>
        <v>554.9956883509833</v>
      </c>
      <c r="J77" s="50">
        <f aca="true" t="shared" si="24" ref="J77:J96">E77*$J$4%</f>
        <v>282.78351739788195</v>
      </c>
      <c r="K77" s="51">
        <f aca="true" t="shared" si="25" ref="K77:K96">E77*$K$4%</f>
        <v>1479.9885022692886</v>
      </c>
      <c r="L77" s="49">
        <f aca="true" t="shared" si="26" ref="L77:L96">E77*$L$4%</f>
        <v>13.214183055975793</v>
      </c>
      <c r="M77" s="51">
        <f aca="true" t="shared" si="27" ref="M77:M96">E77*$M$4%</f>
        <v>901.207284417549</v>
      </c>
      <c r="N77" s="52"/>
      <c r="O77" s="51">
        <f aca="true" t="shared" si="28" ref="O77:O96">M77-N77</f>
        <v>901.207284417549</v>
      </c>
      <c r="P77" s="51">
        <f aca="true" t="shared" si="29" ref="P77:P96">H77+I77+J77+K77+L77+N77</f>
        <v>2592.6227155824504</v>
      </c>
      <c r="Q77" s="51">
        <f t="shared" si="20"/>
        <v>901.2072844175495</v>
      </c>
    </row>
    <row r="78" spans="1:17" ht="12.75">
      <c r="A78" s="42">
        <v>62</v>
      </c>
      <c r="B78" s="64" t="s">
        <v>20</v>
      </c>
      <c r="C78" s="65">
        <v>10</v>
      </c>
      <c r="D78" s="66">
        <v>2035</v>
      </c>
      <c r="E78" s="67">
        <v>19092.23</v>
      </c>
      <c r="F78" s="67">
        <v>13526.54</v>
      </c>
      <c r="G78" s="48">
        <f t="shared" si="21"/>
        <v>-5565.689999999999</v>
      </c>
      <c r="H78" s="49">
        <f t="shared" si="22"/>
        <v>1429.7509606656579</v>
      </c>
      <c r="I78" s="50">
        <f t="shared" si="23"/>
        <v>3032.8050680786687</v>
      </c>
      <c r="J78" s="50">
        <f t="shared" si="24"/>
        <v>1545.2863918305595</v>
      </c>
      <c r="K78" s="51">
        <f t="shared" si="25"/>
        <v>8087.480181543115</v>
      </c>
      <c r="L78" s="49">
        <f t="shared" si="26"/>
        <v>72.20964447806354</v>
      </c>
      <c r="M78" s="51">
        <f t="shared" si="27"/>
        <v>4924.697753403932</v>
      </c>
      <c r="N78" s="52"/>
      <c r="O78" s="51">
        <f t="shared" si="28"/>
        <v>4924.697753403932</v>
      </c>
      <c r="P78" s="51">
        <f t="shared" si="29"/>
        <v>14167.532246596065</v>
      </c>
      <c r="Q78" s="51">
        <f aca="true" t="shared" si="30" ref="Q78:Q96">E78-P78</f>
        <v>4924.697753403934</v>
      </c>
    </row>
    <row r="79" spans="1:17" ht="12.75">
      <c r="A79" s="42">
        <v>63</v>
      </c>
      <c r="B79" s="53" t="s">
        <v>20</v>
      </c>
      <c r="C79" s="55">
        <v>12</v>
      </c>
      <c r="D79" s="57">
        <v>652.5</v>
      </c>
      <c r="E79" s="47">
        <v>6121.7</v>
      </c>
      <c r="F79" s="47">
        <v>3685.91</v>
      </c>
      <c r="G79" s="48">
        <f t="shared" si="21"/>
        <v>-2435.79</v>
      </c>
      <c r="H79" s="49">
        <f t="shared" si="22"/>
        <v>458.4329046898638</v>
      </c>
      <c r="I79" s="50">
        <f t="shared" si="23"/>
        <v>972.4334341906202</v>
      </c>
      <c r="J79" s="50">
        <f t="shared" si="24"/>
        <v>495.47798789712544</v>
      </c>
      <c r="K79" s="51">
        <f t="shared" si="25"/>
        <v>2593.15582450832</v>
      </c>
      <c r="L79" s="49">
        <f t="shared" si="26"/>
        <v>23.153177004538573</v>
      </c>
      <c r="M79" s="51">
        <f t="shared" si="27"/>
        <v>1579.0466717095308</v>
      </c>
      <c r="N79" s="52"/>
      <c r="O79" s="51">
        <f t="shared" si="28"/>
        <v>1579.0466717095308</v>
      </c>
      <c r="P79" s="51">
        <f t="shared" si="29"/>
        <v>4542.6533282904675</v>
      </c>
      <c r="Q79" s="51">
        <f t="shared" si="30"/>
        <v>1579.0466717095323</v>
      </c>
    </row>
    <row r="80" spans="1:17" ht="12.75">
      <c r="A80" s="42">
        <v>64</v>
      </c>
      <c r="B80" s="53" t="s">
        <v>20</v>
      </c>
      <c r="C80" s="55">
        <v>16</v>
      </c>
      <c r="D80" s="57">
        <v>1450.3</v>
      </c>
      <c r="E80" s="47">
        <v>17949.61</v>
      </c>
      <c r="F80" s="47">
        <v>10618.51</v>
      </c>
      <c r="G80" s="48">
        <f t="shared" si="21"/>
        <v>-7331.1</v>
      </c>
      <c r="H80" s="49">
        <f t="shared" si="22"/>
        <v>1344.1841074130105</v>
      </c>
      <c r="I80" s="50">
        <f t="shared" si="23"/>
        <v>2851.299621785174</v>
      </c>
      <c r="J80" s="50">
        <f t="shared" si="24"/>
        <v>1452.8050453857788</v>
      </c>
      <c r="K80" s="51">
        <f t="shared" si="25"/>
        <v>7603.465658093796</v>
      </c>
      <c r="L80" s="49">
        <f t="shared" si="26"/>
        <v>67.88808623298033</v>
      </c>
      <c r="M80" s="51">
        <f t="shared" si="27"/>
        <v>4629.967481089258</v>
      </c>
      <c r="N80" s="52"/>
      <c r="O80" s="51">
        <f t="shared" si="28"/>
        <v>4629.967481089258</v>
      </c>
      <c r="P80" s="51">
        <f t="shared" si="29"/>
        <v>13319.642518910741</v>
      </c>
      <c r="Q80" s="51">
        <f t="shared" si="30"/>
        <v>4629.967481089259</v>
      </c>
    </row>
    <row r="81" spans="1:17" ht="12.75">
      <c r="A81" s="42">
        <v>65</v>
      </c>
      <c r="B81" s="53" t="s">
        <v>20</v>
      </c>
      <c r="C81" s="55">
        <v>18</v>
      </c>
      <c r="D81" s="57">
        <v>1467.3</v>
      </c>
      <c r="E81" s="47">
        <v>10646.9</v>
      </c>
      <c r="F81" s="47">
        <v>6183.09</v>
      </c>
      <c r="G81" s="48">
        <f t="shared" si="21"/>
        <v>-4463.8099999999995</v>
      </c>
      <c r="H81" s="49">
        <f t="shared" si="22"/>
        <v>797.3094553706504</v>
      </c>
      <c r="I81" s="50">
        <f t="shared" si="23"/>
        <v>1691.2624810892587</v>
      </c>
      <c r="J81" s="50">
        <f t="shared" si="24"/>
        <v>861.7385022692888</v>
      </c>
      <c r="K81" s="51">
        <f t="shared" si="25"/>
        <v>4510.033282904689</v>
      </c>
      <c r="L81" s="49">
        <f t="shared" si="26"/>
        <v>40.26815431164901</v>
      </c>
      <c r="M81" s="51">
        <f t="shared" si="27"/>
        <v>2746.2881240544625</v>
      </c>
      <c r="N81" s="52"/>
      <c r="O81" s="51">
        <f t="shared" si="28"/>
        <v>2746.2881240544625</v>
      </c>
      <c r="P81" s="51">
        <f t="shared" si="29"/>
        <v>7900.611875945536</v>
      </c>
      <c r="Q81" s="51">
        <f t="shared" si="30"/>
        <v>2746.288124054464</v>
      </c>
    </row>
    <row r="82" spans="1:17" ht="12.75">
      <c r="A82" s="42">
        <v>66</v>
      </c>
      <c r="B82" s="53" t="s">
        <v>20</v>
      </c>
      <c r="C82" s="55">
        <v>20</v>
      </c>
      <c r="D82" s="57">
        <v>2489.3</v>
      </c>
      <c r="E82" s="47">
        <v>23358.24</v>
      </c>
      <c r="F82" s="47">
        <v>15059.86</v>
      </c>
      <c r="G82" s="48">
        <f t="shared" si="21"/>
        <v>-8298.380000000001</v>
      </c>
      <c r="H82" s="49">
        <f t="shared" si="22"/>
        <v>1749.2176701966716</v>
      </c>
      <c r="I82" s="50">
        <f t="shared" si="23"/>
        <v>3710.4617246596067</v>
      </c>
      <c r="J82" s="50">
        <f t="shared" si="24"/>
        <v>1890.568593040847</v>
      </c>
      <c r="K82" s="51">
        <f t="shared" si="25"/>
        <v>9894.564599092284</v>
      </c>
      <c r="L82" s="49">
        <f t="shared" si="26"/>
        <v>88.34432677760968</v>
      </c>
      <c r="M82" s="51">
        <f t="shared" si="27"/>
        <v>6025.08308623298</v>
      </c>
      <c r="N82" s="52"/>
      <c r="O82" s="51">
        <f t="shared" si="28"/>
        <v>6025.08308623298</v>
      </c>
      <c r="P82" s="51">
        <f t="shared" si="29"/>
        <v>17333.15691376702</v>
      </c>
      <c r="Q82" s="51">
        <f t="shared" si="30"/>
        <v>6025.083086232982</v>
      </c>
    </row>
    <row r="83" spans="1:17" ht="12.75">
      <c r="A83" s="42">
        <v>67</v>
      </c>
      <c r="B83" s="53" t="s">
        <v>21</v>
      </c>
      <c r="C83" s="55">
        <v>1</v>
      </c>
      <c r="D83" s="57">
        <v>1445.5</v>
      </c>
      <c r="E83" s="47">
        <v>19109.5</v>
      </c>
      <c r="F83" s="47">
        <v>13275.58</v>
      </c>
      <c r="G83" s="48">
        <f t="shared" si="21"/>
        <v>-5833.92</v>
      </c>
      <c r="H83" s="49">
        <f t="shared" si="22"/>
        <v>1431.0442511346444</v>
      </c>
      <c r="I83" s="50">
        <f t="shared" si="23"/>
        <v>3035.5484114977307</v>
      </c>
      <c r="J83" s="50">
        <f t="shared" si="24"/>
        <v>1546.6841906202721</v>
      </c>
      <c r="K83" s="51">
        <f t="shared" si="25"/>
        <v>8094.795763993947</v>
      </c>
      <c r="L83" s="49">
        <f t="shared" si="26"/>
        <v>72.27496217851738</v>
      </c>
      <c r="M83" s="51">
        <f t="shared" si="27"/>
        <v>4929.152420574886</v>
      </c>
      <c r="N83" s="52"/>
      <c r="O83" s="51">
        <f t="shared" si="28"/>
        <v>4929.152420574886</v>
      </c>
      <c r="P83" s="51">
        <f t="shared" si="29"/>
        <v>14180.347579425112</v>
      </c>
      <c r="Q83" s="51">
        <f t="shared" si="30"/>
        <v>4929.152420574888</v>
      </c>
    </row>
    <row r="84" spans="1:17" ht="12.75">
      <c r="A84" s="42">
        <v>68</v>
      </c>
      <c r="B84" s="53" t="s">
        <v>21</v>
      </c>
      <c r="C84" s="55">
        <v>3</v>
      </c>
      <c r="D84" s="57">
        <v>2017.9</v>
      </c>
      <c r="E84" s="47">
        <v>14629.08</v>
      </c>
      <c r="F84" s="47">
        <v>12529.37</v>
      </c>
      <c r="G84" s="48">
        <f t="shared" si="21"/>
        <v>-2099.709999999999</v>
      </c>
      <c r="H84" s="49">
        <f t="shared" si="22"/>
        <v>1095.521119515885</v>
      </c>
      <c r="I84" s="50">
        <f t="shared" si="23"/>
        <v>2323.832677760968</v>
      </c>
      <c r="J84" s="50">
        <f t="shared" si="24"/>
        <v>1184.0480786686835</v>
      </c>
      <c r="K84" s="51">
        <f t="shared" si="25"/>
        <v>6196.887140695914</v>
      </c>
      <c r="L84" s="49">
        <f t="shared" si="26"/>
        <v>55.32934947049924</v>
      </c>
      <c r="M84" s="51">
        <f t="shared" si="27"/>
        <v>3773.461633888048</v>
      </c>
      <c r="N84" s="52"/>
      <c r="O84" s="51">
        <f t="shared" si="28"/>
        <v>3773.461633888048</v>
      </c>
      <c r="P84" s="51">
        <f t="shared" si="29"/>
        <v>10855.61836611195</v>
      </c>
      <c r="Q84" s="51">
        <f t="shared" si="30"/>
        <v>3773.4616338880496</v>
      </c>
    </row>
    <row r="85" spans="1:17" ht="12.75">
      <c r="A85" s="42">
        <v>69</v>
      </c>
      <c r="B85" s="53" t="s">
        <v>21</v>
      </c>
      <c r="C85" s="55">
        <v>5</v>
      </c>
      <c r="D85" s="57">
        <v>1225.9</v>
      </c>
      <c r="E85" s="47">
        <v>14115.26</v>
      </c>
      <c r="F85" s="47">
        <v>11053.79</v>
      </c>
      <c r="G85" s="48">
        <f t="shared" si="21"/>
        <v>-3061.4699999999993</v>
      </c>
      <c r="H85" s="49">
        <f t="shared" si="22"/>
        <v>1057.0429198184568</v>
      </c>
      <c r="I85" s="50">
        <f t="shared" si="23"/>
        <v>2242.212254160363</v>
      </c>
      <c r="J85" s="50">
        <f t="shared" si="24"/>
        <v>1142.4605295007561</v>
      </c>
      <c r="K85" s="51">
        <f t="shared" si="25"/>
        <v>5979.232677760967</v>
      </c>
      <c r="L85" s="49">
        <f t="shared" si="26"/>
        <v>53.386006051437214</v>
      </c>
      <c r="M85" s="51">
        <f t="shared" si="27"/>
        <v>3640.9256127080175</v>
      </c>
      <c r="N85" s="52"/>
      <c r="O85" s="51">
        <f t="shared" si="28"/>
        <v>3640.9256127080175</v>
      </c>
      <c r="P85" s="51">
        <f t="shared" si="29"/>
        <v>10474.33438729198</v>
      </c>
      <c r="Q85" s="51">
        <f t="shared" si="30"/>
        <v>3640.9256127080207</v>
      </c>
    </row>
    <row r="86" spans="1:17" ht="12.75">
      <c r="A86" s="42">
        <v>70</v>
      </c>
      <c r="B86" s="53" t="s">
        <v>21</v>
      </c>
      <c r="C86" s="55">
        <v>7</v>
      </c>
      <c r="D86" s="57">
        <v>1974.7</v>
      </c>
      <c r="E86" s="47">
        <v>13473.84</v>
      </c>
      <c r="F86" s="47">
        <v>9623.39</v>
      </c>
      <c r="G86" s="48">
        <f t="shared" si="21"/>
        <v>-3850.4500000000007</v>
      </c>
      <c r="H86" s="49">
        <f t="shared" si="22"/>
        <v>1009.0091981845688</v>
      </c>
      <c r="I86" s="50">
        <f t="shared" si="23"/>
        <v>2140.3225416036307</v>
      </c>
      <c r="J86" s="50">
        <f t="shared" si="24"/>
        <v>1090.5452950075642</v>
      </c>
      <c r="K86" s="51">
        <f t="shared" si="25"/>
        <v>5707.526777609682</v>
      </c>
      <c r="L86" s="49">
        <f t="shared" si="26"/>
        <v>50.96006051437216</v>
      </c>
      <c r="M86" s="51">
        <f t="shared" si="27"/>
        <v>3475.476127080181</v>
      </c>
      <c r="N86" s="52"/>
      <c r="O86" s="51">
        <f t="shared" si="28"/>
        <v>3475.476127080181</v>
      </c>
      <c r="P86" s="51">
        <f t="shared" si="29"/>
        <v>9998.363872919817</v>
      </c>
      <c r="Q86" s="51">
        <f t="shared" si="30"/>
        <v>3475.476127080183</v>
      </c>
    </row>
    <row r="87" spans="1:17" ht="12.75">
      <c r="A87" s="42">
        <v>71</v>
      </c>
      <c r="B87" s="58" t="s">
        <v>21</v>
      </c>
      <c r="C87" s="59" t="s">
        <v>22</v>
      </c>
      <c r="D87" s="60">
        <v>1158.7</v>
      </c>
      <c r="E87" s="47">
        <v>8425.59</v>
      </c>
      <c r="F87" s="47">
        <v>6384.34</v>
      </c>
      <c r="G87" s="48">
        <f t="shared" si="21"/>
        <v>-2041.25</v>
      </c>
      <c r="H87" s="49">
        <f t="shared" si="22"/>
        <v>630.9632450832072</v>
      </c>
      <c r="I87" s="50">
        <f t="shared" si="23"/>
        <v>1338.4068835098335</v>
      </c>
      <c r="J87" s="50">
        <f t="shared" si="24"/>
        <v>681.9501739788199</v>
      </c>
      <c r="K87" s="51">
        <f t="shared" si="25"/>
        <v>3569.0850226928887</v>
      </c>
      <c r="L87" s="49">
        <f t="shared" si="26"/>
        <v>31.86683055975794</v>
      </c>
      <c r="M87" s="51">
        <f t="shared" si="27"/>
        <v>2173.3178441754912</v>
      </c>
      <c r="N87" s="52"/>
      <c r="O87" s="51">
        <f t="shared" si="28"/>
        <v>2173.3178441754912</v>
      </c>
      <c r="P87" s="51">
        <f t="shared" si="29"/>
        <v>6252.272155824507</v>
      </c>
      <c r="Q87" s="51">
        <f t="shared" si="30"/>
        <v>2173.3178441754935</v>
      </c>
    </row>
    <row r="88" spans="1:17" ht="12.75">
      <c r="A88" s="42">
        <v>72</v>
      </c>
      <c r="B88" s="53" t="s">
        <v>21</v>
      </c>
      <c r="C88" s="55">
        <v>9</v>
      </c>
      <c r="D88" s="57">
        <v>1473.5</v>
      </c>
      <c r="E88" s="47">
        <v>13824.26</v>
      </c>
      <c r="F88" s="47">
        <v>8001.33</v>
      </c>
      <c r="G88" s="48">
        <f t="shared" si="21"/>
        <v>-5822.93</v>
      </c>
      <c r="H88" s="49">
        <f t="shared" si="22"/>
        <v>1035.2509379727685</v>
      </c>
      <c r="I88" s="50">
        <f t="shared" si="23"/>
        <v>2195.9868381240544</v>
      </c>
      <c r="J88" s="50">
        <f t="shared" si="24"/>
        <v>1118.9075794251132</v>
      </c>
      <c r="K88" s="51">
        <f t="shared" si="25"/>
        <v>5855.964901664144</v>
      </c>
      <c r="L88" s="49">
        <f t="shared" si="26"/>
        <v>52.28540090771558</v>
      </c>
      <c r="M88" s="51">
        <f t="shared" si="27"/>
        <v>3565.8643419062023</v>
      </c>
      <c r="N88" s="52"/>
      <c r="O88" s="51">
        <f t="shared" si="28"/>
        <v>3565.8643419062023</v>
      </c>
      <c r="P88" s="51">
        <f t="shared" si="29"/>
        <v>10258.395658093796</v>
      </c>
      <c r="Q88" s="51">
        <f t="shared" si="30"/>
        <v>3565.8643419062046</v>
      </c>
    </row>
    <row r="89" spans="1:17" ht="12.75">
      <c r="A89" s="42">
        <v>73</v>
      </c>
      <c r="B89" s="53" t="s">
        <v>21</v>
      </c>
      <c r="C89" s="55">
        <v>12</v>
      </c>
      <c r="D89" s="57">
        <v>2254.7</v>
      </c>
      <c r="E89" s="47">
        <v>21159.99</v>
      </c>
      <c r="F89" s="47">
        <v>13440.53</v>
      </c>
      <c r="G89" s="48">
        <f t="shared" si="21"/>
        <v>-7719.460000000001</v>
      </c>
      <c r="H89" s="49">
        <f t="shared" si="22"/>
        <v>1584.598343419062</v>
      </c>
      <c r="I89" s="50">
        <f t="shared" si="23"/>
        <v>3361.2692133131623</v>
      </c>
      <c r="J89" s="50">
        <f t="shared" si="24"/>
        <v>1712.6466944024205</v>
      </c>
      <c r="K89" s="51">
        <f t="shared" si="25"/>
        <v>8963.384568835098</v>
      </c>
      <c r="L89" s="49">
        <f t="shared" si="26"/>
        <v>80.03021936459909</v>
      </c>
      <c r="M89" s="51">
        <f t="shared" si="27"/>
        <v>5458.060960665658</v>
      </c>
      <c r="N89" s="52"/>
      <c r="O89" s="51">
        <f t="shared" si="28"/>
        <v>5458.060960665658</v>
      </c>
      <c r="P89" s="51">
        <f t="shared" si="29"/>
        <v>15701.92903933434</v>
      </c>
      <c r="Q89" s="51">
        <f t="shared" si="30"/>
        <v>5458.060960665662</v>
      </c>
    </row>
    <row r="90" spans="1:17" ht="12.75">
      <c r="A90" s="42">
        <v>74</v>
      </c>
      <c r="B90" s="53" t="s">
        <v>21</v>
      </c>
      <c r="C90" s="55">
        <v>13</v>
      </c>
      <c r="D90" s="57">
        <v>1858.1</v>
      </c>
      <c r="E90" s="47">
        <v>24576</v>
      </c>
      <c r="F90" s="47">
        <v>16403.44</v>
      </c>
      <c r="G90" s="48">
        <f t="shared" si="21"/>
        <v>-8172.560000000001</v>
      </c>
      <c r="H90" s="49">
        <f t="shared" si="22"/>
        <v>1840.4114977307108</v>
      </c>
      <c r="I90" s="50">
        <f t="shared" si="23"/>
        <v>3903.9031770045385</v>
      </c>
      <c r="J90" s="50">
        <f t="shared" si="24"/>
        <v>1989.131618759455</v>
      </c>
      <c r="K90" s="51">
        <f t="shared" si="25"/>
        <v>10410.4084720121</v>
      </c>
      <c r="L90" s="49">
        <f t="shared" si="26"/>
        <v>92.9500756429652</v>
      </c>
      <c r="M90" s="51">
        <f t="shared" si="27"/>
        <v>6339.195158850226</v>
      </c>
      <c r="N90" s="52"/>
      <c r="O90" s="51">
        <f t="shared" si="28"/>
        <v>6339.195158850226</v>
      </c>
      <c r="P90" s="51">
        <f t="shared" si="29"/>
        <v>18236.80484114977</v>
      </c>
      <c r="Q90" s="51">
        <f t="shared" si="30"/>
        <v>6339.195158850231</v>
      </c>
    </row>
    <row r="91" spans="1:17" ht="12.75">
      <c r="A91" s="42">
        <v>75</v>
      </c>
      <c r="B91" s="53" t="s">
        <v>21</v>
      </c>
      <c r="C91" s="55">
        <v>14</v>
      </c>
      <c r="D91" s="57">
        <v>1761.1</v>
      </c>
      <c r="E91" s="47">
        <v>15771.49</v>
      </c>
      <c r="F91" s="47">
        <v>11069.57</v>
      </c>
      <c r="G91" s="48">
        <f t="shared" si="21"/>
        <v>-4701.92</v>
      </c>
      <c r="H91" s="49">
        <f t="shared" si="22"/>
        <v>1181.0722465960664</v>
      </c>
      <c r="I91" s="50">
        <f t="shared" si="23"/>
        <v>2505.3047655068076</v>
      </c>
      <c r="J91" s="50">
        <f t="shared" si="24"/>
        <v>1276.5124281391827</v>
      </c>
      <c r="K91" s="51">
        <f t="shared" si="25"/>
        <v>6680.812708018153</v>
      </c>
      <c r="L91" s="49">
        <f t="shared" si="26"/>
        <v>59.6501134644478</v>
      </c>
      <c r="M91" s="51">
        <f t="shared" si="27"/>
        <v>4068.13773827534</v>
      </c>
      <c r="N91" s="52"/>
      <c r="O91" s="51">
        <f t="shared" si="28"/>
        <v>4068.13773827534</v>
      </c>
      <c r="P91" s="51">
        <f t="shared" si="29"/>
        <v>11703.352261724658</v>
      </c>
      <c r="Q91" s="51">
        <f t="shared" si="30"/>
        <v>4068.1377382753417</v>
      </c>
    </row>
    <row r="92" spans="1:17" ht="12.75">
      <c r="A92" s="42">
        <v>76</v>
      </c>
      <c r="B92" s="53" t="s">
        <v>21</v>
      </c>
      <c r="C92" s="55">
        <v>22</v>
      </c>
      <c r="D92" s="57">
        <v>1827.6</v>
      </c>
      <c r="E92" s="47">
        <v>10910.78</v>
      </c>
      <c r="F92" s="47">
        <v>8267.16</v>
      </c>
      <c r="G92" s="48">
        <f t="shared" si="21"/>
        <v>-2643.620000000001</v>
      </c>
      <c r="H92" s="49">
        <f t="shared" si="22"/>
        <v>817.0705143721634</v>
      </c>
      <c r="I92" s="50">
        <f t="shared" si="23"/>
        <v>1733.1798789712557</v>
      </c>
      <c r="J92" s="50">
        <f t="shared" si="24"/>
        <v>883.0964145234492</v>
      </c>
      <c r="K92" s="51">
        <f t="shared" si="25"/>
        <v>4621.8130105900145</v>
      </c>
      <c r="L92" s="49">
        <f t="shared" si="26"/>
        <v>41.266187594553706</v>
      </c>
      <c r="M92" s="51">
        <f t="shared" si="27"/>
        <v>2814.3539939485627</v>
      </c>
      <c r="N92" s="52"/>
      <c r="O92" s="51">
        <f t="shared" si="28"/>
        <v>2814.3539939485627</v>
      </c>
      <c r="P92" s="51">
        <f t="shared" si="29"/>
        <v>8096.426006051437</v>
      </c>
      <c r="Q92" s="51">
        <f t="shared" si="30"/>
        <v>2814.3539939485636</v>
      </c>
    </row>
    <row r="93" spans="1:17" ht="12.75">
      <c r="A93" s="42">
        <v>77</v>
      </c>
      <c r="B93" s="53" t="s">
        <v>21</v>
      </c>
      <c r="C93" s="68" t="s">
        <v>23</v>
      </c>
      <c r="D93" s="69">
        <v>2452.6</v>
      </c>
      <c r="E93" s="47">
        <v>17786.38</v>
      </c>
      <c r="F93" s="47">
        <v>12782.48</v>
      </c>
      <c r="G93" s="48">
        <f t="shared" si="21"/>
        <v>-5003.9000000000015</v>
      </c>
      <c r="H93" s="49">
        <f t="shared" si="22"/>
        <v>1331.960378214826</v>
      </c>
      <c r="I93" s="50">
        <f t="shared" si="23"/>
        <v>2825.3704992435705</v>
      </c>
      <c r="J93" s="50">
        <f t="shared" si="24"/>
        <v>1439.5935400907713</v>
      </c>
      <c r="K93" s="51">
        <f t="shared" si="25"/>
        <v>7534.321331316187</v>
      </c>
      <c r="L93" s="49">
        <f t="shared" si="26"/>
        <v>67.27072617246596</v>
      </c>
      <c r="M93" s="51">
        <f t="shared" si="27"/>
        <v>4587.863524962178</v>
      </c>
      <c r="N93" s="52"/>
      <c r="O93" s="51">
        <f t="shared" si="28"/>
        <v>4587.863524962178</v>
      </c>
      <c r="P93" s="51">
        <f t="shared" si="29"/>
        <v>13198.51647503782</v>
      </c>
      <c r="Q93" s="51">
        <f t="shared" si="30"/>
        <v>4587.86352496218</v>
      </c>
    </row>
    <row r="94" spans="1:17" ht="12.75">
      <c r="A94" s="42">
        <v>78</v>
      </c>
      <c r="B94" s="70" t="s">
        <v>21</v>
      </c>
      <c r="C94" s="68">
        <v>24</v>
      </c>
      <c r="D94" s="69">
        <v>1220.6</v>
      </c>
      <c r="E94" s="47">
        <v>7287.35</v>
      </c>
      <c r="F94" s="47">
        <v>4805.83</v>
      </c>
      <c r="G94" s="48">
        <f t="shared" si="21"/>
        <v>-2481.5200000000004</v>
      </c>
      <c r="H94" s="49">
        <f t="shared" si="22"/>
        <v>545.7243948562783</v>
      </c>
      <c r="I94" s="50">
        <f t="shared" si="23"/>
        <v>1157.5972012102875</v>
      </c>
      <c r="J94" s="50">
        <f t="shared" si="24"/>
        <v>589.8233358547654</v>
      </c>
      <c r="K94" s="51">
        <f t="shared" si="25"/>
        <v>3086.9258698940994</v>
      </c>
      <c r="L94" s="49">
        <f t="shared" si="26"/>
        <v>27.56183812405446</v>
      </c>
      <c r="M94" s="51">
        <f t="shared" si="27"/>
        <v>1879.7173600605142</v>
      </c>
      <c r="N94" s="52"/>
      <c r="O94" s="51">
        <f t="shared" si="28"/>
        <v>1879.7173600605142</v>
      </c>
      <c r="P94" s="51">
        <f t="shared" si="29"/>
        <v>5407.632639939486</v>
      </c>
      <c r="Q94" s="51">
        <f t="shared" si="30"/>
        <v>1879.7173600605147</v>
      </c>
    </row>
    <row r="95" spans="1:17" ht="12.75">
      <c r="A95" s="42">
        <v>79</v>
      </c>
      <c r="B95" s="70" t="s">
        <v>21</v>
      </c>
      <c r="C95" s="68">
        <v>30</v>
      </c>
      <c r="D95" s="69">
        <v>1396.6</v>
      </c>
      <c r="E95" s="47">
        <v>16676.31</v>
      </c>
      <c r="F95" s="47">
        <v>11195.49</v>
      </c>
      <c r="G95" s="48">
        <f t="shared" si="21"/>
        <v>-5480.8200000000015</v>
      </c>
      <c r="H95" s="49">
        <f t="shared" si="22"/>
        <v>1248.8310816944024</v>
      </c>
      <c r="I95" s="50">
        <f t="shared" si="23"/>
        <v>2649.035627836611</v>
      </c>
      <c r="J95" s="50">
        <f t="shared" si="24"/>
        <v>1349.7467246596066</v>
      </c>
      <c r="K95" s="51">
        <f t="shared" si="25"/>
        <v>7064.095007564296</v>
      </c>
      <c r="L95" s="49">
        <f t="shared" si="26"/>
        <v>63.072276853252646</v>
      </c>
      <c r="M95" s="51">
        <f t="shared" si="27"/>
        <v>4301.52928139183</v>
      </c>
      <c r="N95" s="52">
        <v>141</v>
      </c>
      <c r="O95" s="51">
        <f t="shared" si="28"/>
        <v>4160.52928139183</v>
      </c>
      <c r="P95" s="51">
        <f t="shared" si="29"/>
        <v>12515.780718608168</v>
      </c>
      <c r="Q95" s="51">
        <f t="shared" si="30"/>
        <v>4160.529281391833</v>
      </c>
    </row>
    <row r="96" spans="1:17" ht="13.5" thickBot="1">
      <c r="A96" s="42">
        <v>80</v>
      </c>
      <c r="B96" s="70" t="s">
        <v>21</v>
      </c>
      <c r="C96" s="68">
        <v>32</v>
      </c>
      <c r="D96" s="69">
        <v>1479.4</v>
      </c>
      <c r="E96" s="71">
        <v>13248.76</v>
      </c>
      <c r="F96" s="71">
        <v>8857.93</v>
      </c>
      <c r="G96" s="48">
        <f t="shared" si="21"/>
        <v>-4390.83</v>
      </c>
      <c r="H96" s="49">
        <f t="shared" si="22"/>
        <v>992.153736762481</v>
      </c>
      <c r="I96" s="50">
        <f t="shared" si="23"/>
        <v>2104.568532526475</v>
      </c>
      <c r="J96" s="50">
        <f t="shared" si="24"/>
        <v>1072.3277760968228</v>
      </c>
      <c r="K96" s="51">
        <f t="shared" si="25"/>
        <v>5612.182753403932</v>
      </c>
      <c r="L96" s="49">
        <f t="shared" si="26"/>
        <v>50.10877458396369</v>
      </c>
      <c r="M96" s="51">
        <f t="shared" si="27"/>
        <v>3417.4184266263233</v>
      </c>
      <c r="N96" s="72"/>
      <c r="O96" s="51">
        <f t="shared" si="28"/>
        <v>3417.4184266263233</v>
      </c>
      <c r="P96" s="51">
        <f t="shared" si="29"/>
        <v>9831.341573373675</v>
      </c>
      <c r="Q96" s="51">
        <f t="shared" si="30"/>
        <v>3417.4184266263255</v>
      </c>
    </row>
    <row r="97" spans="1:17" ht="13.5" thickBot="1">
      <c r="A97" s="73"/>
      <c r="B97" s="74" t="s">
        <v>24</v>
      </c>
      <c r="C97" s="15"/>
      <c r="D97" s="75">
        <v>211467.3</v>
      </c>
      <c r="E97" s="76">
        <f>SUM(E17:E96)</f>
        <v>1445394.3</v>
      </c>
      <c r="F97" s="76">
        <f>SUM(F17:F96)</f>
        <v>949248.85</v>
      </c>
      <c r="G97" s="77">
        <f>SUM(G17:G96)</f>
        <v>-496145.44999999984</v>
      </c>
      <c r="H97" s="78">
        <f>SUM(H17:H96)</f>
        <v>108240.57163388802</v>
      </c>
      <c r="I97" s="50">
        <f t="shared" si="23"/>
        <v>229601.21255673224</v>
      </c>
      <c r="J97" s="76">
        <f>SUM(J17:J96)</f>
        <v>116987.28449319211</v>
      </c>
      <c r="K97" s="76">
        <f>SUM(K17:K96)</f>
        <v>612269.900151286</v>
      </c>
      <c r="L97" s="78">
        <f>SUM(L17:L96)</f>
        <v>5466.695537065051</v>
      </c>
      <c r="M97" s="76">
        <f>SUM(M17:M96)</f>
        <v>372828.6356278364</v>
      </c>
      <c r="N97" s="79">
        <f>SUM(N16:N96)</f>
        <v>1964</v>
      </c>
      <c r="O97" s="80">
        <f>SUM(O17:O96)</f>
        <v>370864.6356278364</v>
      </c>
      <c r="P97" s="51">
        <f>SUM(P17:P96)</f>
        <v>1074529.664372163</v>
      </c>
      <c r="Q97" s="81">
        <f>SUM(Q17:Q96)</f>
        <v>359219.52562783664</v>
      </c>
    </row>
    <row r="98" spans="1:17" ht="12.75">
      <c r="A98" s="82"/>
      <c r="B98" s="83"/>
      <c r="C98" s="2"/>
      <c r="D98" s="84"/>
      <c r="E98" s="85"/>
      <c r="F98" s="85"/>
      <c r="G98" s="114"/>
      <c r="H98" s="85"/>
      <c r="I98" s="85"/>
      <c r="J98" s="85"/>
      <c r="K98" s="85"/>
      <c r="L98" s="85"/>
      <c r="M98" s="85"/>
      <c r="N98" s="87"/>
      <c r="O98" s="86"/>
      <c r="P98" s="86"/>
      <c r="Q98" s="88"/>
    </row>
    <row r="99" spans="1:17" ht="12.75">
      <c r="A99" s="82"/>
      <c r="B99" s="100"/>
      <c r="C99" s="90"/>
      <c r="D99" s="90"/>
      <c r="E99" s="101"/>
      <c r="F99" s="91"/>
      <c r="G99" s="114"/>
      <c r="H99" s="85"/>
      <c r="I99" s="85"/>
      <c r="J99" s="85"/>
      <c r="K99" s="85"/>
      <c r="L99" s="85"/>
      <c r="M99" s="85"/>
      <c r="N99" s="89"/>
      <c r="O99" s="86"/>
      <c r="P99" s="86"/>
      <c r="Q99" s="86"/>
    </row>
    <row r="100" spans="1:17" ht="12.75">
      <c r="A100" s="90"/>
      <c r="B100" s="117"/>
      <c r="C100" s="90"/>
      <c r="D100" s="90"/>
      <c r="E100" s="101"/>
      <c r="F100" s="95"/>
      <c r="G100" s="90"/>
      <c r="L100" s="90"/>
      <c r="M100" s="90"/>
      <c r="N100" s="90"/>
      <c r="O100" s="90"/>
      <c r="P100" s="90"/>
      <c r="Q100" s="90"/>
    </row>
    <row r="101" spans="1:17" ht="12.75">
      <c r="A101" s="92"/>
      <c r="B101" s="116"/>
      <c r="C101" s="94"/>
      <c r="D101" s="94"/>
      <c r="E101" s="101"/>
      <c r="F101" s="95"/>
      <c r="G101" s="96"/>
      <c r="L101" s="97"/>
      <c r="M101" s="98"/>
      <c r="N101" s="99"/>
      <c r="O101" s="98"/>
      <c r="P101" s="98"/>
      <c r="Q101" s="98"/>
    </row>
    <row r="102" spans="1:17" ht="12.75">
      <c r="A102" s="92"/>
      <c r="B102" s="93"/>
      <c r="C102" s="103"/>
      <c r="D102" s="94"/>
      <c r="E102" s="101"/>
      <c r="F102" s="95"/>
      <c r="G102" s="92"/>
      <c r="L102" s="102"/>
      <c r="M102" s="90"/>
      <c r="N102" s="99"/>
      <c r="O102" s="98"/>
      <c r="P102" s="98"/>
      <c r="Q102" s="98"/>
    </row>
    <row r="103" spans="1:17" ht="12.75">
      <c r="A103" s="92"/>
      <c r="B103" s="93"/>
      <c r="C103" s="103"/>
      <c r="D103" s="94"/>
      <c r="E103" s="101"/>
      <c r="F103" s="95"/>
      <c r="G103" s="92"/>
      <c r="L103" s="102"/>
      <c r="M103" s="90"/>
      <c r="N103" s="99"/>
      <c r="O103" s="98"/>
      <c r="P103" s="98"/>
      <c r="Q103" s="98"/>
    </row>
    <row r="104" spans="1:17" ht="12.75">
      <c r="A104" s="92"/>
      <c r="B104" s="93"/>
      <c r="C104" s="103"/>
      <c r="D104" s="94"/>
      <c r="E104" s="101"/>
      <c r="F104" s="95"/>
      <c r="G104" s="92"/>
      <c r="L104" s="104"/>
      <c r="M104" s="94"/>
      <c r="N104" s="99"/>
      <c r="O104" s="98"/>
      <c r="P104" s="98"/>
      <c r="Q104" s="98"/>
    </row>
    <row r="105" spans="2:17" ht="12.75">
      <c r="B105" s="93"/>
      <c r="C105" s="103"/>
      <c r="D105" s="94"/>
      <c r="E105" s="101"/>
      <c r="F105" s="95"/>
      <c r="G105" s="96"/>
      <c r="H105" s="97"/>
      <c r="I105" s="97"/>
      <c r="J105" s="97"/>
      <c r="K105" s="105"/>
      <c r="L105" s="104"/>
      <c r="M105" s="94"/>
      <c r="N105" s="99"/>
      <c r="O105" s="98"/>
      <c r="P105" s="98"/>
      <c r="Q105" s="98"/>
    </row>
    <row r="106" spans="7:17" ht="12.75">
      <c r="G106" s="96"/>
      <c r="H106" s="97"/>
      <c r="I106" s="97"/>
      <c r="J106" s="97"/>
      <c r="K106" s="105"/>
      <c r="L106" s="104"/>
      <c r="M106" s="94"/>
      <c r="N106" s="90"/>
      <c r="O106" s="98"/>
      <c r="P106" s="98"/>
      <c r="Q106" s="98"/>
    </row>
    <row r="107" spans="10:17" ht="12.75">
      <c r="J107" s="97"/>
      <c r="K107" s="106"/>
      <c r="L107" s="104"/>
      <c r="M107" s="94"/>
      <c r="N107" s="99"/>
      <c r="O107" s="98"/>
      <c r="P107" s="98"/>
      <c r="Q107" s="98"/>
    </row>
    <row r="108" spans="1:17" ht="12.75">
      <c r="A108" s="92"/>
      <c r="B108" s="137"/>
      <c r="C108" s="138"/>
      <c r="D108" s="138"/>
      <c r="E108" s="133"/>
      <c r="F108" s="134"/>
      <c r="G108" s="135"/>
      <c r="H108" s="136"/>
      <c r="I108" s="127"/>
      <c r="J108" s="127"/>
      <c r="K108" s="106"/>
      <c r="L108" s="104"/>
      <c r="M108" s="94"/>
      <c r="N108" s="99"/>
      <c r="O108" s="98"/>
      <c r="P108" s="98"/>
      <c r="Q108" s="98"/>
    </row>
    <row r="109" spans="1:17" ht="12.75">
      <c r="A109" s="92"/>
      <c r="B109" s="137"/>
      <c r="C109" s="138"/>
      <c r="D109" s="138"/>
      <c r="E109" s="138"/>
      <c r="F109" s="134"/>
      <c r="G109" s="135"/>
      <c r="H109" s="136"/>
      <c r="I109" s="127"/>
      <c r="J109" s="127"/>
      <c r="K109" s="106"/>
      <c r="L109" s="104"/>
      <c r="M109" s="94"/>
      <c r="N109" s="99"/>
      <c r="O109" s="98"/>
      <c r="P109" s="98"/>
      <c r="Q109" s="98"/>
    </row>
    <row r="110" spans="1:17" ht="15.75">
      <c r="A110" s="92"/>
      <c r="B110" s="137"/>
      <c r="C110" s="139"/>
      <c r="D110" s="132"/>
      <c r="E110" s="128"/>
      <c r="F110" s="129"/>
      <c r="G110" s="130"/>
      <c r="H110" s="131"/>
      <c r="I110" s="131"/>
      <c r="J110" s="97"/>
      <c r="K110" s="106"/>
      <c r="L110" s="104"/>
      <c r="M110" s="94"/>
      <c r="N110" s="99"/>
      <c r="O110" s="98"/>
      <c r="P110" s="98"/>
      <c r="Q110" s="98"/>
    </row>
    <row r="111" spans="1:17" ht="12.75">
      <c r="A111" s="92"/>
      <c r="B111" s="138"/>
      <c r="C111" s="138"/>
      <c r="D111" s="138"/>
      <c r="E111" s="138"/>
      <c r="F111" s="138"/>
      <c r="G111" s="138"/>
      <c r="H111" s="138"/>
      <c r="I111" s="138"/>
      <c r="J111" s="97"/>
      <c r="K111" s="141"/>
      <c r="L111" s="140"/>
      <c r="M111" s="94"/>
      <c r="N111" s="99"/>
      <c r="O111" s="98"/>
      <c r="P111" s="98"/>
      <c r="Q111" s="98"/>
    </row>
    <row r="112" spans="1:17" ht="12.75">
      <c r="A112" s="92"/>
      <c r="J112" s="97"/>
      <c r="K112" s="106"/>
      <c r="L112" s="104"/>
      <c r="M112" s="94"/>
      <c r="N112" s="99"/>
      <c r="O112" s="98"/>
      <c r="P112" s="98"/>
      <c r="Q112" s="98"/>
    </row>
    <row r="113" spans="1:17" ht="12.75">
      <c r="A113" s="92"/>
      <c r="J113" s="97"/>
      <c r="K113" s="106"/>
      <c r="L113" s="104"/>
      <c r="M113" s="94"/>
      <c r="N113" s="99"/>
      <c r="O113" s="98"/>
      <c r="P113" s="98"/>
      <c r="Q113" s="98"/>
    </row>
    <row r="114" spans="1:17" ht="12.75">
      <c r="A114" s="92"/>
      <c r="J114" s="97"/>
      <c r="K114" s="106"/>
      <c r="L114" s="104"/>
      <c r="M114" s="94"/>
      <c r="N114" s="99"/>
      <c r="O114" s="98"/>
      <c r="P114" s="98"/>
      <c r="Q114" s="98"/>
    </row>
    <row r="115" spans="1:17" ht="12.75">
      <c r="A115" s="92"/>
      <c r="B115" s="142"/>
      <c r="C115" s="142"/>
      <c r="D115" s="142"/>
      <c r="E115" s="95"/>
      <c r="F115" s="95"/>
      <c r="G115" s="96"/>
      <c r="H115" s="97"/>
      <c r="I115" s="97"/>
      <c r="J115" s="97"/>
      <c r="K115" s="97"/>
      <c r="L115" s="97"/>
      <c r="M115" s="98"/>
      <c r="N115" s="99"/>
      <c r="O115" s="98"/>
      <c r="P115" s="98"/>
      <c r="Q115" s="98"/>
    </row>
    <row r="116" spans="5:17" ht="12.75">
      <c r="E116" s="95"/>
      <c r="F116" s="95"/>
      <c r="G116" s="96"/>
      <c r="H116" s="97"/>
      <c r="I116" s="97"/>
      <c r="J116" s="97"/>
      <c r="K116" s="97"/>
      <c r="L116" s="97"/>
      <c r="M116" s="98"/>
      <c r="N116" s="99"/>
      <c r="O116" s="98"/>
      <c r="P116" s="98"/>
      <c r="Q116" s="98"/>
    </row>
    <row r="117" spans="1:17" ht="12.75">
      <c r="A117" s="107"/>
      <c r="B117" s="90"/>
      <c r="C117" s="90"/>
      <c r="D117" s="90"/>
      <c r="E117" s="91"/>
      <c r="F117" s="91"/>
      <c r="G117" s="90"/>
      <c r="H117" s="102"/>
      <c r="I117" s="102"/>
      <c r="J117" s="102"/>
      <c r="K117" s="108"/>
      <c r="L117" s="102"/>
      <c r="M117" s="90"/>
      <c r="N117" s="109"/>
      <c r="O117" s="90"/>
      <c r="P117" s="90"/>
      <c r="Q117" s="90"/>
    </row>
    <row r="118" spans="1:17" ht="12.75">
      <c r="A118" s="90"/>
      <c r="B118" s="90"/>
      <c r="C118" s="90"/>
      <c r="D118" s="90"/>
      <c r="E118" s="91"/>
      <c r="F118" s="91"/>
      <c r="G118" s="96"/>
      <c r="H118" s="97"/>
      <c r="I118" s="97"/>
      <c r="J118" s="97"/>
      <c r="K118" s="97"/>
      <c r="L118" s="97"/>
      <c r="M118" s="98"/>
      <c r="N118" s="110"/>
      <c r="O118" s="98"/>
      <c r="P118" s="98"/>
      <c r="Q118" s="98"/>
    </row>
    <row r="119" spans="1:17" ht="12.75">
      <c r="A119" s="111"/>
      <c r="B119" s="90"/>
      <c r="C119" s="90"/>
      <c r="D119" s="90"/>
      <c r="E119" s="91"/>
      <c r="F119" s="91"/>
      <c r="G119" s="96"/>
      <c r="H119" s="97"/>
      <c r="I119" s="97"/>
      <c r="J119" s="97"/>
      <c r="K119" s="97"/>
      <c r="L119" s="97"/>
      <c r="M119" s="98"/>
      <c r="N119" s="110"/>
      <c r="O119" s="98"/>
      <c r="P119" s="98"/>
      <c r="Q119" s="98"/>
    </row>
    <row r="120" spans="1:17" ht="12.75">
      <c r="A120" s="112"/>
      <c r="E120" s="91"/>
      <c r="F120" s="91"/>
      <c r="G120" s="96"/>
      <c r="H120" s="97"/>
      <c r="I120" s="97"/>
      <c r="J120" s="97"/>
      <c r="K120" s="97"/>
      <c r="L120" s="97"/>
      <c r="M120" s="98"/>
      <c r="N120" s="110"/>
      <c r="O120" s="98"/>
      <c r="P120" s="98"/>
      <c r="Q120" s="98"/>
    </row>
  </sheetData>
  <sheetProtection/>
  <mergeCells count="24">
    <mergeCell ref="E13:G13"/>
    <mergeCell ref="K13:L13"/>
    <mergeCell ref="M13:N13"/>
    <mergeCell ref="Q8:Q12"/>
    <mergeCell ref="M9:M12"/>
    <mergeCell ref="N9:N12"/>
    <mergeCell ref="O9:O12"/>
    <mergeCell ref="K10:K12"/>
    <mergeCell ref="L10:L12"/>
    <mergeCell ref="P7:P12"/>
    <mergeCell ref="G8:G12"/>
    <mergeCell ref="H8:H12"/>
    <mergeCell ref="I8:I12"/>
    <mergeCell ref="J8:J12"/>
    <mergeCell ref="K8:L9"/>
    <mergeCell ref="M8:O8"/>
    <mergeCell ref="J2:M2"/>
    <mergeCell ref="B7:B12"/>
    <mergeCell ref="C7:C12"/>
    <mergeCell ref="D7:D12"/>
    <mergeCell ref="E7:G7"/>
    <mergeCell ref="H7:N7"/>
    <mergeCell ref="E8:E12"/>
    <mergeCell ref="F8:F12"/>
  </mergeCells>
  <printOptions/>
  <pageMargins left="0.75" right="0.5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Trensys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Travkina</dc:creator>
  <cp:keywords/>
  <dc:description/>
  <cp:lastModifiedBy>Пользователь</cp:lastModifiedBy>
  <cp:lastPrinted>2015-02-24T04:32:32Z</cp:lastPrinted>
  <dcterms:created xsi:type="dcterms:W3CDTF">2014-09-08T06:03:00Z</dcterms:created>
  <dcterms:modified xsi:type="dcterms:W3CDTF">2015-02-24T04:45:30Z</dcterms:modified>
  <cp:category/>
  <cp:version/>
  <cp:contentType/>
  <cp:contentStatus/>
</cp:coreProperties>
</file>