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65506" windowWidth="15660" windowHeight="11640" activeTab="0"/>
  </bookViews>
  <sheets>
    <sheet name="Перечень" sheetId="1" r:id="rId1"/>
    <sheet name="Реестр" sheetId="2" r:id="rId2"/>
    <sheet name="Планируемые" sheetId="3" r:id="rId3"/>
  </sheets>
  <definedNames>
    <definedName name="_xlnm.Print_Area" localSheetId="0">'Перечень'!$A$1:$S$53</definedName>
  </definedNames>
  <calcPr fullCalcOnLoad="1"/>
</workbook>
</file>

<file path=xl/sharedStrings.xml><?xml version="1.0" encoding="utf-8"?>
<sst xmlns="http://schemas.openxmlformats.org/spreadsheetml/2006/main" count="230" uniqueCount="103">
  <si>
    <t>Перечень многоквартирных домов</t>
  </si>
  <si>
    <t>№ п/п</t>
  </si>
  <si>
    <t>Год</t>
  </si>
  <si>
    <t>ввода в эксплуатацию</t>
  </si>
  <si>
    <t>Материал стен</t>
  </si>
  <si>
    <t>Количество этажей</t>
  </si>
  <si>
    <t>Количество подъездов</t>
  </si>
  <si>
    <t>Стоимость капитального ремонта</t>
  </si>
  <si>
    <t>за счет средств Фонда</t>
  </si>
  <si>
    <t>за счет средств местного бюджета</t>
  </si>
  <si>
    <t>Плановая дата завершения работ</t>
  </si>
  <si>
    <t>Адрес многоквартирного дома</t>
  </si>
  <si>
    <t>Общая площадь многоквартирного дома, всего</t>
  </si>
  <si>
    <t>Площадь помещений в многоквартирном доме</t>
  </si>
  <si>
    <t>Удельная стоимость капитального ремонта 1 кв. метра общей площади помещений многоквартирного дома</t>
  </si>
  <si>
    <t>Предельная стоимость капитального ремонта 1 кв. метра общей площади помещений многоквартирного дома</t>
  </si>
  <si>
    <t>завершения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</si>
  <si>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</si>
  <si>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</si>
  <si>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</si>
  <si>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бюджета Челябинской области</t>
  </si>
  <si>
    <t>кв. метров</t>
  </si>
  <si>
    <t>чело-
век</t>
  </si>
  <si>
    <t>рублей</t>
  </si>
  <si>
    <t>рублей/     кв. метр</t>
  </si>
  <si>
    <t>рублей/              кв. метр</t>
  </si>
  <si>
    <t>Количество жителей, зарегистрированных в многоквартирном доме на дату утверждения краткосрочного плана</t>
  </si>
  <si>
    <t>за счет средств собственников помещений в многоквартирном доме</t>
  </si>
  <si>
    <t>2014 г.</t>
  </si>
  <si>
    <t>2016 г.</t>
  </si>
  <si>
    <t>2015 г.</t>
  </si>
  <si>
    <t xml:space="preserve">Реестр многоквартирных домов по видам  ремонта </t>
  </si>
  <si>
    <t>Стоимость капитального ремонта,                                                всего</t>
  </si>
  <si>
    <t xml:space="preserve">виды, установленные части 1 статьи 166 Жилищного Кодекса Российской Федерации </t>
  </si>
  <si>
    <t>ремонт внутридо-                                        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</si>
  <si>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</si>
  <si>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</si>
  <si>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</si>
  <si>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фасадов</t>
  </si>
  <si>
    <t>ремонт фундаментов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</si>
  <si>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</si>
  <si>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</si>
  <si>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Установка коллективных (общедомовых) приборов учета и узлов управления</t>
  </si>
  <si>
    <t>другие виды</t>
  </si>
  <si>
    <t>еди-ниц</t>
  </si>
  <si>
    <t>Планируемые показатели выполнения Программы</t>
  </si>
  <si>
    <t>Наименование муниципального  образования</t>
  </si>
  <si>
    <t>Общая площадь
многоквартирн-
ых домов, всего</t>
  </si>
  <si>
    <t>Количество
жителей,
зарегистрированных в многоквартирном доме 
на дату
утверждения
программы</t>
  </si>
  <si>
    <t xml:space="preserve">Количество многоквартирных домов </t>
  </si>
  <si>
    <t>I квартал</t>
  </si>
  <si>
    <t>II квартал</t>
  </si>
  <si>
    <t>III квартал</t>
  </si>
  <si>
    <t>IV квартал</t>
  </si>
  <si>
    <t>человек</t>
  </si>
  <si>
    <t>единиц</t>
  </si>
  <si>
    <t>Троицкий городской округ</t>
  </si>
  <si>
    <t xml:space="preserve">кв. м </t>
  </si>
  <si>
    <t xml:space="preserve">к краткосрочному плану реализации </t>
  </si>
  <si>
    <t>региональной программы капитального ремонта</t>
  </si>
  <si>
    <t xml:space="preserve">общего имущества многоквартирных домов </t>
  </si>
  <si>
    <t>виды, установленые законом Челябинской области  № 512-ЗО</t>
  </si>
  <si>
    <t>ПРИЛОЖЕНИЕ 2</t>
  </si>
  <si>
    <t>Всего по Муниципальному образованиюза на 2015 год</t>
  </si>
  <si>
    <t>Всего по Муниципальному образованиюза на 2016 год</t>
  </si>
  <si>
    <t>Всего по Муниципальному образованиюза на 2014-2016 годы</t>
  </si>
  <si>
    <t>ПРИЛОЖЕНИЕ 1</t>
  </si>
  <si>
    <t>Заместитель главы города по городскому хозяйству</t>
  </si>
  <si>
    <t>_______________________________</t>
  </si>
  <si>
    <t>А.В. Шишков</t>
  </si>
  <si>
    <t>Итого по Муниципальному образованиюза на 2015 год</t>
  </si>
  <si>
    <t>Итого по Муниципальному образованиюза на 2016 год</t>
  </si>
  <si>
    <t>Итого по Муниципальному образованиюза на 2014 - 2016 годы</t>
  </si>
  <si>
    <t>блочные</t>
  </si>
  <si>
    <t>кирпичные</t>
  </si>
  <si>
    <t xml:space="preserve">            </t>
  </si>
  <si>
    <t>Троицкого городского округа на 2014-2016 гг.</t>
  </si>
  <si>
    <t>г. Троицк, пр-кт Культуры д.3</t>
  </si>
  <si>
    <t>г. Троицк, пр-кт Строителей д.10</t>
  </si>
  <si>
    <t>г. Троицк, ул. им. Н.К. Крупской д.8</t>
  </si>
  <si>
    <t>г. Троицк, ул. им. С.М. Кирова д.37</t>
  </si>
  <si>
    <t>г. Троицк, ул. им. С.М. Кирова д.39</t>
  </si>
  <si>
    <t>г. Троицк, ул. Пионерская, д.59</t>
  </si>
  <si>
    <t>г. Троицк, ул. им. С.М. Кирова, д.37</t>
  </si>
  <si>
    <t>г. Троицк, пр-кт Строителей, д.17</t>
  </si>
  <si>
    <t>г. Троицк, ул. Автодромная, д.3</t>
  </si>
  <si>
    <t>г. Троицк, ул. Пионерская, д.61</t>
  </si>
  <si>
    <t>г. Троицк, ул. им. П.Г. Ильина, д.56</t>
  </si>
  <si>
    <t>г. Троицк, ул. им. С.И. Денисова д.32</t>
  </si>
  <si>
    <t>г. Троицк, ул. Сибирская д.4</t>
  </si>
  <si>
    <t>ПРИЛОЖЕНИЕ 3</t>
  </si>
  <si>
    <t xml:space="preserve">Итого по Муниципальному образованию на 2014 г. </t>
  </si>
  <si>
    <t xml:space="preserve">Итого по МО: Троицкий городской округ на 2014 г. </t>
  </si>
  <si>
    <t xml:space="preserve">Итого по МО: Троицкий городской округ на 2015 г. </t>
  </si>
  <si>
    <t xml:space="preserve">Итого по МО: Троицкий городской округ на 2016 г. </t>
  </si>
  <si>
    <t>Всего по МО: Троицкий городской округ на 2014-2016гг.</t>
  </si>
  <si>
    <t>г. Троицк, пр-кт Строителей, д.13</t>
  </si>
  <si>
    <t>г. Троицк, ул. Энергетиков, д.5</t>
  </si>
  <si>
    <t>г. Троицк, ул. Энергетиков, д.9</t>
  </si>
  <si>
    <t xml:space="preserve"> </t>
  </si>
  <si>
    <t>г. Троицк, пр-кт Культуры, д.3</t>
  </si>
  <si>
    <t>г. Троицк, пр-кт Культуры, д.4</t>
  </si>
  <si>
    <t>г. Троицк, ул. им. И.М. Чурикова, д.2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</si>
</sst>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.00"/>
    <numFmt numFmtId="165" formatCode="#####\ ###\ ###\ ##0.00"/>
    <numFmt numFmtId="166" formatCode="_-* #,##0_р_._-;\-* #,##0_р_._-;_-* &quot;-&quot;??_р_._-;_-@_-"/>
    <numFmt numFmtId="167" formatCode="#,##0.00_р_."/>
    <numFmt numFmtId="168" formatCode="#,##0.00_ ;\-#,##0.00\ "/>
  </numFmts>
  <fonts count="31">
    <font>
      <sz val="11"/>
      <color indexed="8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67" fontId="1" fillId="0" borderId="10" xfId="0" applyNumberFormat="1" applyFont="1" applyFill="1" applyBorder="1" applyAlignment="1">
      <alignment/>
    </xf>
    <xf numFmtId="167" fontId="6" fillId="0" borderId="10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/>
    </xf>
    <xf numFmtId="167" fontId="1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" fontId="11" fillId="24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13" fillId="0" borderId="0" xfId="0" applyFont="1" applyFill="1" applyAlignment="1">
      <alignment/>
    </xf>
    <xf numFmtId="43" fontId="11" fillId="0" borderId="10" xfId="0" applyNumberFormat="1" applyFont="1" applyBorder="1" applyAlignment="1">
      <alignment horizontal="center" wrapText="1"/>
    </xf>
    <xf numFmtId="164" fontId="11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horizontal="left" vertical="center" wrapText="1"/>
      <protection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 quotePrefix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 quotePrefix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0" fontId="1" fillId="0" borderId="10" xfId="52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3" fontId="6" fillId="0" borderId="10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2" fontId="6" fillId="24" borderId="10" xfId="0" applyNumberFormat="1" applyFont="1" applyFill="1" applyBorder="1" applyAlignment="1">
      <alignment horizontal="center" vertical="center"/>
    </xf>
    <xf numFmtId="43" fontId="6" fillId="24" borderId="10" xfId="0" applyNumberFormat="1" applyFont="1" applyFill="1" applyBorder="1" applyAlignment="1">
      <alignment horizontal="center" vertical="center"/>
    </xf>
    <xf numFmtId="164" fontId="6" fillId="24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43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52" applyFont="1" applyFill="1" applyBorder="1" applyAlignment="1">
      <alignment horizontal="left" vertical="center" wrapText="1"/>
      <protection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43" fontId="1" fillId="0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16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1" fillId="0" borderId="16" xfId="0" applyNumberFormat="1" applyFont="1" applyFill="1" applyBorder="1" applyAlignment="1">
      <alignment horizontal="center" vertical="center" textRotation="90" wrapText="1"/>
    </xf>
    <xf numFmtId="3" fontId="1" fillId="0" borderId="11" xfId="0" applyNumberFormat="1" applyFont="1" applyFill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tabSelected="1" zoomScale="106" zoomScaleNormal="106" zoomScalePageLayoutView="0" workbookViewId="0" topLeftCell="A1">
      <selection activeCell="M15" sqref="M15"/>
    </sheetView>
  </sheetViews>
  <sheetFormatPr defaultColWidth="9.140625" defaultRowHeight="15"/>
  <cols>
    <col min="1" max="1" width="4.00390625" style="5" customWidth="1"/>
    <col min="2" max="2" width="32.7109375" style="5" customWidth="1"/>
    <col min="3" max="3" width="11.00390625" style="5" customWidth="1"/>
    <col min="4" max="4" width="6.57421875" style="5" customWidth="1"/>
    <col min="5" max="5" width="22.421875" style="6" customWidth="1"/>
    <col min="6" max="7" width="3.8515625" style="5" customWidth="1"/>
    <col min="8" max="8" width="11.57421875" style="5" customWidth="1"/>
    <col min="9" max="9" width="15.421875" style="5" customWidth="1"/>
    <col min="10" max="10" width="13.8515625" style="5" customWidth="1"/>
    <col min="11" max="11" width="8.140625" style="35" customWidth="1"/>
    <col min="12" max="12" width="17.57421875" style="5" customWidth="1"/>
    <col min="13" max="13" width="18.57421875" style="5" customWidth="1"/>
    <col min="14" max="14" width="19.421875" style="5" customWidth="1"/>
    <col min="15" max="15" width="20.7109375" style="5" customWidth="1"/>
    <col min="16" max="16" width="18.8515625" style="5" customWidth="1"/>
    <col min="17" max="17" width="13.28125" style="5" customWidth="1"/>
    <col min="18" max="18" width="10.7109375" style="5" customWidth="1"/>
    <col min="19" max="19" width="11.8515625" style="5" customWidth="1"/>
    <col min="20" max="20" width="6.00390625" style="5" customWidth="1"/>
    <col min="21" max="16384" width="9.140625" style="5" customWidth="1"/>
  </cols>
  <sheetData>
    <row r="1" spans="1:19" ht="11.25" customHeight="1">
      <c r="A1" s="33"/>
      <c r="B1" s="33"/>
      <c r="C1" s="33"/>
      <c r="D1" s="33"/>
      <c r="E1" s="33"/>
      <c r="F1" s="34"/>
      <c r="G1" s="33"/>
      <c r="H1" s="33"/>
      <c r="I1" s="132" t="s">
        <v>66</v>
      </c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ht="11.25" customHeight="1">
      <c r="A2" s="33"/>
      <c r="B2" s="33"/>
      <c r="C2" s="33"/>
      <c r="D2" s="33"/>
      <c r="E2" s="33"/>
      <c r="F2" s="34"/>
      <c r="G2" s="33"/>
      <c r="H2" s="33"/>
      <c r="I2" s="132" t="s">
        <v>58</v>
      </c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1.25" customHeight="1">
      <c r="A3" s="33"/>
      <c r="B3" s="33"/>
      <c r="C3" s="33"/>
      <c r="D3" s="33"/>
      <c r="E3" s="33"/>
      <c r="F3" s="34"/>
      <c r="G3" s="33"/>
      <c r="H3" s="33"/>
      <c r="I3" s="132" t="s">
        <v>59</v>
      </c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1.25" customHeight="1">
      <c r="A4" s="33"/>
      <c r="B4" s="33"/>
      <c r="C4" s="33"/>
      <c r="D4" s="33"/>
      <c r="E4" s="33"/>
      <c r="F4" s="34"/>
      <c r="G4" s="33"/>
      <c r="H4" s="33"/>
      <c r="I4" s="132" t="s">
        <v>60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</row>
    <row r="5" spans="1:19" ht="10.5" customHeight="1">
      <c r="A5" s="33"/>
      <c r="B5" s="33"/>
      <c r="C5" s="33"/>
      <c r="D5" s="33"/>
      <c r="E5" s="33"/>
      <c r="F5" s="34"/>
      <c r="G5" s="33"/>
      <c r="H5" s="33"/>
      <c r="I5" s="133" t="s">
        <v>76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5:19" ht="11.25">
      <c r="O6" s="36"/>
      <c r="P6" s="36"/>
      <c r="Q6" s="36"/>
      <c r="R6" s="36"/>
      <c r="S6" s="36"/>
    </row>
    <row r="7" spans="1:19" ht="15.75">
      <c r="A7" s="110" t="s">
        <v>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</row>
    <row r="9" spans="1:19" ht="50.25" customHeight="1">
      <c r="A9" s="111" t="s">
        <v>1</v>
      </c>
      <c r="B9" s="129" t="s">
        <v>11</v>
      </c>
      <c r="C9" s="119" t="s">
        <v>2</v>
      </c>
      <c r="D9" s="120"/>
      <c r="E9" s="112" t="s">
        <v>4</v>
      </c>
      <c r="F9" s="115" t="s">
        <v>5</v>
      </c>
      <c r="G9" s="115" t="s">
        <v>6</v>
      </c>
      <c r="H9" s="116" t="s">
        <v>12</v>
      </c>
      <c r="I9" s="127" t="s">
        <v>13</v>
      </c>
      <c r="J9" s="128"/>
      <c r="K9" s="109" t="s">
        <v>26</v>
      </c>
      <c r="L9" s="127" t="s">
        <v>7</v>
      </c>
      <c r="M9" s="134"/>
      <c r="N9" s="134"/>
      <c r="O9" s="134"/>
      <c r="P9" s="128"/>
      <c r="Q9" s="116" t="s">
        <v>14</v>
      </c>
      <c r="R9" s="116" t="s">
        <v>15</v>
      </c>
      <c r="S9" s="113" t="s">
        <v>10</v>
      </c>
    </row>
    <row r="10" spans="1:19" ht="36" customHeight="1">
      <c r="A10" s="111"/>
      <c r="B10" s="130"/>
      <c r="C10" s="112" t="s">
        <v>3</v>
      </c>
      <c r="D10" s="112" t="s">
        <v>16</v>
      </c>
      <c r="E10" s="112"/>
      <c r="F10" s="115"/>
      <c r="G10" s="115"/>
      <c r="H10" s="117"/>
      <c r="I10" s="116" t="s">
        <v>17</v>
      </c>
      <c r="J10" s="116" t="s">
        <v>18</v>
      </c>
      <c r="K10" s="137"/>
      <c r="L10" s="116" t="s">
        <v>17</v>
      </c>
      <c r="M10" s="127" t="s">
        <v>19</v>
      </c>
      <c r="N10" s="134"/>
      <c r="O10" s="134"/>
      <c r="P10" s="128"/>
      <c r="Q10" s="117"/>
      <c r="R10" s="117"/>
      <c r="S10" s="114"/>
    </row>
    <row r="11" spans="1:19" ht="171.75" customHeight="1">
      <c r="A11" s="111"/>
      <c r="B11" s="130"/>
      <c r="C11" s="112"/>
      <c r="D11" s="112"/>
      <c r="E11" s="112"/>
      <c r="F11" s="115"/>
      <c r="G11" s="115"/>
      <c r="H11" s="118"/>
      <c r="I11" s="118"/>
      <c r="J11" s="118"/>
      <c r="K11" s="138"/>
      <c r="L11" s="118"/>
      <c r="M11" s="56" t="s">
        <v>8</v>
      </c>
      <c r="N11" s="56" t="s">
        <v>20</v>
      </c>
      <c r="O11" s="56" t="s">
        <v>9</v>
      </c>
      <c r="P11" s="56" t="s">
        <v>27</v>
      </c>
      <c r="Q11" s="118"/>
      <c r="R11" s="118"/>
      <c r="S11" s="114"/>
    </row>
    <row r="12" spans="1:19" ht="36" customHeight="1">
      <c r="A12" s="111"/>
      <c r="B12" s="131"/>
      <c r="C12" s="112"/>
      <c r="D12" s="112"/>
      <c r="E12" s="112"/>
      <c r="F12" s="115"/>
      <c r="G12" s="115"/>
      <c r="H12" s="57" t="s">
        <v>21</v>
      </c>
      <c r="I12" s="57" t="s">
        <v>21</v>
      </c>
      <c r="J12" s="57" t="s">
        <v>21</v>
      </c>
      <c r="K12" s="58" t="s">
        <v>22</v>
      </c>
      <c r="L12" s="57" t="s">
        <v>23</v>
      </c>
      <c r="M12" s="57" t="s">
        <v>23</v>
      </c>
      <c r="N12" s="57" t="s">
        <v>23</v>
      </c>
      <c r="O12" s="57" t="s">
        <v>23</v>
      </c>
      <c r="P12" s="57" t="s">
        <v>23</v>
      </c>
      <c r="Q12" s="57" t="s">
        <v>24</v>
      </c>
      <c r="R12" s="57" t="s">
        <v>25</v>
      </c>
      <c r="S12" s="114"/>
    </row>
    <row r="13" spans="1:19" s="55" customFormat="1" ht="15" customHeight="1">
      <c r="A13" s="59">
        <v>1</v>
      </c>
      <c r="B13" s="60">
        <v>2</v>
      </c>
      <c r="C13" s="59">
        <v>3</v>
      </c>
      <c r="D13" s="59">
        <v>4</v>
      </c>
      <c r="E13" s="59">
        <v>5</v>
      </c>
      <c r="F13" s="59">
        <v>6</v>
      </c>
      <c r="G13" s="59">
        <v>7</v>
      </c>
      <c r="H13" s="59">
        <v>8</v>
      </c>
      <c r="I13" s="59">
        <v>9</v>
      </c>
      <c r="J13" s="59">
        <v>10</v>
      </c>
      <c r="K13" s="59">
        <v>11</v>
      </c>
      <c r="L13" s="59">
        <v>12</v>
      </c>
      <c r="M13" s="59">
        <v>13</v>
      </c>
      <c r="N13" s="59">
        <v>14</v>
      </c>
      <c r="O13" s="59">
        <v>15</v>
      </c>
      <c r="P13" s="59">
        <v>16</v>
      </c>
      <c r="Q13" s="59">
        <v>17</v>
      </c>
      <c r="R13" s="59">
        <v>18</v>
      </c>
      <c r="S13" s="61">
        <v>19</v>
      </c>
    </row>
    <row r="14" spans="1:19" ht="15.75">
      <c r="A14" s="121" t="s">
        <v>28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3"/>
    </row>
    <row r="15" spans="1:19" s="9" customFormat="1" ht="33.75" customHeight="1">
      <c r="A15" s="71">
        <v>1</v>
      </c>
      <c r="B15" s="70" t="s">
        <v>77</v>
      </c>
      <c r="C15" s="71">
        <v>1961</v>
      </c>
      <c r="D15" s="71">
        <v>1961</v>
      </c>
      <c r="E15" s="71" t="s">
        <v>73</v>
      </c>
      <c r="F15" s="65">
        <v>3</v>
      </c>
      <c r="G15" s="65">
        <v>3</v>
      </c>
      <c r="H15" s="73">
        <v>2013.2</v>
      </c>
      <c r="I15" s="73">
        <v>1394.7</v>
      </c>
      <c r="J15" s="73">
        <v>1394.7</v>
      </c>
      <c r="K15" s="67">
        <v>56</v>
      </c>
      <c r="L15" s="74">
        <v>2772805</v>
      </c>
      <c r="M15" s="73">
        <v>1136948</v>
      </c>
      <c r="N15" s="73">
        <v>930477</v>
      </c>
      <c r="O15" s="73">
        <v>289432</v>
      </c>
      <c r="P15" s="73">
        <v>415948</v>
      </c>
      <c r="Q15" s="73">
        <v>1988.1</v>
      </c>
      <c r="R15" s="73">
        <v>6300</v>
      </c>
      <c r="S15" s="72">
        <v>42277</v>
      </c>
    </row>
    <row r="16" spans="1:19" s="9" customFormat="1" ht="33.75" customHeight="1">
      <c r="A16" s="71">
        <v>2</v>
      </c>
      <c r="B16" s="70" t="s">
        <v>78</v>
      </c>
      <c r="C16" s="71">
        <v>1955</v>
      </c>
      <c r="D16" s="71">
        <v>1955</v>
      </c>
      <c r="E16" s="64" t="s">
        <v>73</v>
      </c>
      <c r="F16" s="65">
        <v>2</v>
      </c>
      <c r="G16" s="65">
        <v>1</v>
      </c>
      <c r="H16" s="73">
        <v>507.2</v>
      </c>
      <c r="I16" s="73">
        <v>414.5</v>
      </c>
      <c r="J16" s="73">
        <v>414.5</v>
      </c>
      <c r="K16" s="67">
        <v>9</v>
      </c>
      <c r="L16" s="74">
        <v>508863</v>
      </c>
      <c r="M16" s="73">
        <v>208652</v>
      </c>
      <c r="N16" s="73">
        <v>170761</v>
      </c>
      <c r="O16" s="73">
        <v>53116</v>
      </c>
      <c r="P16" s="73">
        <v>76334</v>
      </c>
      <c r="Q16" s="73">
        <v>1227.66</v>
      </c>
      <c r="R16" s="73">
        <v>6300</v>
      </c>
      <c r="S16" s="72">
        <v>42277</v>
      </c>
    </row>
    <row r="17" spans="1:19" s="9" customFormat="1" ht="33.75" customHeight="1">
      <c r="A17" s="71">
        <v>3</v>
      </c>
      <c r="B17" s="70" t="s">
        <v>89</v>
      </c>
      <c r="C17" s="71">
        <v>1956</v>
      </c>
      <c r="D17" s="71">
        <v>1956</v>
      </c>
      <c r="E17" s="71" t="s">
        <v>73</v>
      </c>
      <c r="F17" s="65">
        <v>2</v>
      </c>
      <c r="G17" s="65">
        <v>2</v>
      </c>
      <c r="H17" s="73">
        <v>972.1</v>
      </c>
      <c r="I17" s="73">
        <v>780.5</v>
      </c>
      <c r="J17" s="73">
        <v>780.5</v>
      </c>
      <c r="K17" s="67">
        <v>25</v>
      </c>
      <c r="L17" s="74">
        <v>1580839</v>
      </c>
      <c r="M17" s="73">
        <v>648200</v>
      </c>
      <c r="N17" s="73">
        <v>530486</v>
      </c>
      <c r="O17" s="73">
        <v>165012</v>
      </c>
      <c r="P17" s="73">
        <v>237141</v>
      </c>
      <c r="Q17" s="73">
        <v>2025.42</v>
      </c>
      <c r="R17" s="73">
        <v>6300</v>
      </c>
      <c r="S17" s="72">
        <v>42277</v>
      </c>
    </row>
    <row r="18" spans="1:19" s="9" customFormat="1" ht="33.75" customHeight="1">
      <c r="A18" s="71">
        <v>4</v>
      </c>
      <c r="B18" s="70" t="s">
        <v>79</v>
      </c>
      <c r="C18" s="71">
        <v>1962</v>
      </c>
      <c r="D18" s="71">
        <v>1962</v>
      </c>
      <c r="E18" s="64" t="s">
        <v>73</v>
      </c>
      <c r="F18" s="65">
        <v>4</v>
      </c>
      <c r="G18" s="65">
        <v>4</v>
      </c>
      <c r="H18" s="73">
        <v>3378.7</v>
      </c>
      <c r="I18" s="73">
        <v>2482.1</v>
      </c>
      <c r="J18" s="73">
        <v>2436.9</v>
      </c>
      <c r="K18" s="67">
        <v>101</v>
      </c>
      <c r="L18" s="74">
        <v>1407935</v>
      </c>
      <c r="M18" s="73">
        <v>577303</v>
      </c>
      <c r="N18" s="73">
        <v>472464</v>
      </c>
      <c r="O18" s="73">
        <v>146964</v>
      </c>
      <c r="P18" s="73">
        <v>211204</v>
      </c>
      <c r="Q18" s="73">
        <v>568.31</v>
      </c>
      <c r="R18" s="73">
        <v>6300</v>
      </c>
      <c r="S18" s="72">
        <v>42277</v>
      </c>
    </row>
    <row r="19" spans="1:19" s="9" customFormat="1" ht="33.75" customHeight="1">
      <c r="A19" s="71">
        <v>5</v>
      </c>
      <c r="B19" s="70" t="s">
        <v>88</v>
      </c>
      <c r="C19" s="71">
        <v>1960</v>
      </c>
      <c r="D19" s="71">
        <v>1960</v>
      </c>
      <c r="E19" s="64" t="s">
        <v>74</v>
      </c>
      <c r="F19" s="65">
        <v>3</v>
      </c>
      <c r="G19" s="65">
        <v>3</v>
      </c>
      <c r="H19" s="73">
        <v>2596.2</v>
      </c>
      <c r="I19" s="73">
        <v>1441.8</v>
      </c>
      <c r="J19" s="73">
        <v>1412</v>
      </c>
      <c r="K19" s="67">
        <v>57</v>
      </c>
      <c r="L19" s="74">
        <v>1054597</v>
      </c>
      <c r="M19" s="73">
        <v>432422</v>
      </c>
      <c r="N19" s="73">
        <v>353894</v>
      </c>
      <c r="O19" s="73">
        <v>110081</v>
      </c>
      <c r="P19" s="73">
        <v>158200</v>
      </c>
      <c r="Q19" s="73">
        <v>731.44</v>
      </c>
      <c r="R19" s="73">
        <v>6300</v>
      </c>
      <c r="S19" s="72">
        <v>42277</v>
      </c>
    </row>
    <row r="20" spans="1:19" s="9" customFormat="1" ht="33.75" customHeight="1">
      <c r="A20" s="71">
        <v>6</v>
      </c>
      <c r="B20" s="70" t="s">
        <v>80</v>
      </c>
      <c r="C20" s="71">
        <v>1962</v>
      </c>
      <c r="D20" s="71">
        <v>1962</v>
      </c>
      <c r="E20" s="64" t="s">
        <v>74</v>
      </c>
      <c r="F20" s="65">
        <v>4</v>
      </c>
      <c r="G20" s="65">
        <v>3</v>
      </c>
      <c r="H20" s="73">
        <v>2369.9</v>
      </c>
      <c r="I20" s="73">
        <v>2017.8</v>
      </c>
      <c r="J20" s="73">
        <v>1446.4</v>
      </c>
      <c r="K20" s="67">
        <v>62</v>
      </c>
      <c r="L20" s="74">
        <v>2482992</v>
      </c>
      <c r="M20" s="73">
        <v>1018115</v>
      </c>
      <c r="N20" s="73">
        <v>833223</v>
      </c>
      <c r="O20" s="73">
        <v>259181</v>
      </c>
      <c r="P20" s="73">
        <v>372473</v>
      </c>
      <c r="Q20" s="73">
        <v>1230.54</v>
      </c>
      <c r="R20" s="73">
        <v>6300</v>
      </c>
      <c r="S20" s="72">
        <v>42277</v>
      </c>
    </row>
    <row r="21" spans="1:19" s="9" customFormat="1" ht="33.75" customHeight="1">
      <c r="A21" s="71">
        <v>7</v>
      </c>
      <c r="B21" s="70" t="s">
        <v>81</v>
      </c>
      <c r="C21" s="71">
        <v>1960</v>
      </c>
      <c r="D21" s="71">
        <v>1960</v>
      </c>
      <c r="E21" s="64" t="s">
        <v>74</v>
      </c>
      <c r="F21" s="65">
        <v>4</v>
      </c>
      <c r="G21" s="65">
        <v>3</v>
      </c>
      <c r="H21" s="73">
        <v>2366.8</v>
      </c>
      <c r="I21" s="73">
        <v>2069</v>
      </c>
      <c r="J21" s="73">
        <v>1640</v>
      </c>
      <c r="K21" s="67">
        <v>60</v>
      </c>
      <c r="L21" s="74">
        <v>2646175</v>
      </c>
      <c r="M21" s="73">
        <v>1085025</v>
      </c>
      <c r="N21" s="73">
        <v>887983</v>
      </c>
      <c r="O21" s="73">
        <v>276214</v>
      </c>
      <c r="P21" s="73">
        <v>396953</v>
      </c>
      <c r="Q21" s="73">
        <v>1327.2</v>
      </c>
      <c r="R21" s="73">
        <v>6300</v>
      </c>
      <c r="S21" s="72">
        <v>42277</v>
      </c>
    </row>
    <row r="22" spans="1:19" s="9" customFormat="1" ht="18.75" customHeight="1">
      <c r="A22" s="124" t="s">
        <v>91</v>
      </c>
      <c r="B22" s="125"/>
      <c r="C22" s="125"/>
      <c r="D22" s="125"/>
      <c r="E22" s="126"/>
      <c r="F22" s="22">
        <f>SUM(F15:F21)</f>
        <v>22</v>
      </c>
      <c r="G22" s="22">
        <f>SUM(G15:G21)</f>
        <v>19</v>
      </c>
      <c r="H22" s="23">
        <f aca="true" t="shared" si="0" ref="H22:P22">SUM(H15:H21)</f>
        <v>14204.099999999999</v>
      </c>
      <c r="I22" s="23">
        <f t="shared" si="0"/>
        <v>10600.4</v>
      </c>
      <c r="J22" s="23">
        <f t="shared" si="0"/>
        <v>9525</v>
      </c>
      <c r="K22" s="25">
        <f t="shared" si="0"/>
        <v>370</v>
      </c>
      <c r="L22" s="51">
        <f t="shared" si="0"/>
        <v>12454206</v>
      </c>
      <c r="M22" s="51">
        <f t="shared" si="0"/>
        <v>5106665</v>
      </c>
      <c r="N22" s="51">
        <f t="shared" si="0"/>
        <v>4179288</v>
      </c>
      <c r="O22" s="51">
        <f t="shared" si="0"/>
        <v>1300000</v>
      </c>
      <c r="P22" s="51">
        <f t="shared" si="0"/>
        <v>1868253</v>
      </c>
      <c r="Q22" s="22"/>
      <c r="R22" s="22"/>
      <c r="S22" s="22"/>
    </row>
    <row r="23" spans="1:19" ht="20.25" customHeight="1">
      <c r="A23" s="121" t="s">
        <v>30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3"/>
    </row>
    <row r="24" spans="1:19" ht="33.75" customHeight="1">
      <c r="A24" s="11">
        <v>1</v>
      </c>
      <c r="B24" s="62" t="s">
        <v>84</v>
      </c>
      <c r="C24" s="71">
        <v>1959</v>
      </c>
      <c r="D24" s="71">
        <v>1959</v>
      </c>
      <c r="E24" s="64" t="s">
        <v>73</v>
      </c>
      <c r="F24" s="65">
        <v>2</v>
      </c>
      <c r="G24" s="65">
        <v>3</v>
      </c>
      <c r="H24" s="66">
        <v>2036.7</v>
      </c>
      <c r="I24" s="66">
        <v>1428.3</v>
      </c>
      <c r="J24" s="66">
        <v>1348.4</v>
      </c>
      <c r="K24" s="67">
        <v>49</v>
      </c>
      <c r="L24" s="66">
        <v>2962992</v>
      </c>
      <c r="M24" s="69">
        <v>0</v>
      </c>
      <c r="N24" s="69">
        <v>0</v>
      </c>
      <c r="O24" s="69">
        <v>0</v>
      </c>
      <c r="P24" s="66">
        <v>2962992</v>
      </c>
      <c r="Q24" s="69">
        <f aca="true" t="shared" si="1" ref="Q24:Q29">L24/I24</f>
        <v>2074.488552825037</v>
      </c>
      <c r="R24" s="13">
        <v>6.4</v>
      </c>
      <c r="S24" s="68">
        <v>42369</v>
      </c>
    </row>
    <row r="25" spans="1:22" ht="33.75" customHeight="1">
      <c r="A25" s="13">
        <v>2</v>
      </c>
      <c r="B25" s="62" t="s">
        <v>85</v>
      </c>
      <c r="C25" s="71">
        <v>1986</v>
      </c>
      <c r="D25" s="71">
        <v>1986</v>
      </c>
      <c r="E25" s="64" t="s">
        <v>74</v>
      </c>
      <c r="F25" s="65">
        <v>2</v>
      </c>
      <c r="G25" s="65">
        <v>3</v>
      </c>
      <c r="H25" s="66">
        <v>1352.2</v>
      </c>
      <c r="I25" s="66">
        <v>1189.6</v>
      </c>
      <c r="J25" s="66">
        <v>1162.9</v>
      </c>
      <c r="K25" s="67">
        <v>76</v>
      </c>
      <c r="L25" s="66">
        <v>1607357</v>
      </c>
      <c r="M25" s="69">
        <v>0</v>
      </c>
      <c r="N25" s="69">
        <v>0</v>
      </c>
      <c r="O25" s="69">
        <v>0</v>
      </c>
      <c r="P25" s="66">
        <v>1607357</v>
      </c>
      <c r="Q25" s="69">
        <f t="shared" si="1"/>
        <v>1351.1743443174178</v>
      </c>
      <c r="R25" s="13">
        <v>6.4</v>
      </c>
      <c r="S25" s="68">
        <v>42369</v>
      </c>
      <c r="V25" s="5" t="s">
        <v>75</v>
      </c>
    </row>
    <row r="26" spans="1:19" ht="33.75" customHeight="1">
      <c r="A26" s="13">
        <v>3</v>
      </c>
      <c r="B26" s="62" t="s">
        <v>87</v>
      </c>
      <c r="C26" s="71">
        <v>1960</v>
      </c>
      <c r="D26" s="71">
        <v>1960</v>
      </c>
      <c r="E26" s="64" t="s">
        <v>73</v>
      </c>
      <c r="F26" s="65">
        <v>1</v>
      </c>
      <c r="G26" s="65">
        <v>2</v>
      </c>
      <c r="H26" s="66">
        <v>577.1</v>
      </c>
      <c r="I26" s="66">
        <v>532.5</v>
      </c>
      <c r="J26" s="66">
        <v>532.5</v>
      </c>
      <c r="K26" s="67">
        <v>16</v>
      </c>
      <c r="L26" s="66">
        <v>2509971</v>
      </c>
      <c r="M26" s="69">
        <v>0</v>
      </c>
      <c r="N26" s="69">
        <v>0</v>
      </c>
      <c r="O26" s="69">
        <v>0</v>
      </c>
      <c r="P26" s="66">
        <v>2509971</v>
      </c>
      <c r="Q26" s="69">
        <f t="shared" si="1"/>
        <v>4713.560563380282</v>
      </c>
      <c r="R26" s="13">
        <v>6.4</v>
      </c>
      <c r="S26" s="68">
        <v>42369</v>
      </c>
    </row>
    <row r="27" spans="1:19" ht="33.75" customHeight="1">
      <c r="A27" s="13">
        <v>4</v>
      </c>
      <c r="B27" s="62" t="s">
        <v>83</v>
      </c>
      <c r="C27" s="71">
        <v>1962</v>
      </c>
      <c r="D27" s="71">
        <v>1962</v>
      </c>
      <c r="E27" s="64" t="s">
        <v>74</v>
      </c>
      <c r="F27" s="65">
        <v>4</v>
      </c>
      <c r="G27" s="65">
        <v>3</v>
      </c>
      <c r="H27" s="66">
        <v>2369.9</v>
      </c>
      <c r="I27" s="66">
        <v>2017.8</v>
      </c>
      <c r="J27" s="66">
        <v>1446.4</v>
      </c>
      <c r="K27" s="67">
        <v>62</v>
      </c>
      <c r="L27" s="66">
        <v>506108</v>
      </c>
      <c r="M27" s="69">
        <v>0</v>
      </c>
      <c r="N27" s="69">
        <v>0</v>
      </c>
      <c r="O27" s="69">
        <v>0</v>
      </c>
      <c r="P27" s="66">
        <v>506108</v>
      </c>
      <c r="Q27" s="69">
        <f t="shared" si="1"/>
        <v>250.82168698582615</v>
      </c>
      <c r="R27" s="13">
        <v>6.4</v>
      </c>
      <c r="S27" s="68">
        <v>42369</v>
      </c>
    </row>
    <row r="28" spans="1:19" ht="33.75" customHeight="1">
      <c r="A28" s="13">
        <v>5</v>
      </c>
      <c r="B28" s="63" t="s">
        <v>82</v>
      </c>
      <c r="C28" s="71">
        <v>1955</v>
      </c>
      <c r="D28" s="71">
        <v>1955</v>
      </c>
      <c r="E28" s="64" t="s">
        <v>74</v>
      </c>
      <c r="F28" s="65">
        <v>2</v>
      </c>
      <c r="G28" s="65">
        <v>1</v>
      </c>
      <c r="H28" s="66">
        <v>444.7</v>
      </c>
      <c r="I28" s="66">
        <v>409.8</v>
      </c>
      <c r="J28" s="66">
        <v>409.8</v>
      </c>
      <c r="K28" s="67">
        <v>13</v>
      </c>
      <c r="L28" s="66">
        <v>480869</v>
      </c>
      <c r="M28" s="69">
        <v>0</v>
      </c>
      <c r="N28" s="69">
        <v>0</v>
      </c>
      <c r="O28" s="69">
        <v>0</v>
      </c>
      <c r="P28" s="66">
        <v>480869</v>
      </c>
      <c r="Q28" s="69">
        <f t="shared" si="1"/>
        <v>1173.4236212786725</v>
      </c>
      <c r="R28" s="13">
        <v>6.4</v>
      </c>
      <c r="S28" s="68">
        <v>42369</v>
      </c>
    </row>
    <row r="29" spans="1:19" ht="33.75" customHeight="1">
      <c r="A29" s="13">
        <v>6</v>
      </c>
      <c r="B29" s="63" t="s">
        <v>86</v>
      </c>
      <c r="C29" s="71">
        <v>1957</v>
      </c>
      <c r="D29" s="71">
        <v>1957</v>
      </c>
      <c r="E29" s="64" t="s">
        <v>74</v>
      </c>
      <c r="F29" s="65">
        <v>2</v>
      </c>
      <c r="G29" s="65">
        <v>1</v>
      </c>
      <c r="H29" s="66">
        <v>444.9</v>
      </c>
      <c r="I29" s="66">
        <v>409.7</v>
      </c>
      <c r="J29" s="66">
        <v>409.7</v>
      </c>
      <c r="K29" s="67">
        <v>15</v>
      </c>
      <c r="L29" s="66">
        <v>469869</v>
      </c>
      <c r="M29" s="69">
        <v>0</v>
      </c>
      <c r="N29" s="69">
        <v>0</v>
      </c>
      <c r="O29" s="69">
        <v>0</v>
      </c>
      <c r="P29" s="66">
        <v>469869</v>
      </c>
      <c r="Q29" s="69">
        <f t="shared" si="1"/>
        <v>1146.8611178911399</v>
      </c>
      <c r="R29" s="13">
        <v>6.4</v>
      </c>
      <c r="S29" s="68">
        <v>42369</v>
      </c>
    </row>
    <row r="30" spans="1:19" ht="18.75" customHeight="1">
      <c r="A30" s="124" t="s">
        <v>70</v>
      </c>
      <c r="B30" s="125"/>
      <c r="C30" s="125"/>
      <c r="D30" s="125"/>
      <c r="E30" s="126"/>
      <c r="F30" s="22">
        <f aca="true" t="shared" si="2" ref="F30:P30">SUM(F24:F29)</f>
        <v>13</v>
      </c>
      <c r="G30" s="22">
        <f t="shared" si="2"/>
        <v>13</v>
      </c>
      <c r="H30" s="23">
        <f t="shared" si="2"/>
        <v>7225.499999999999</v>
      </c>
      <c r="I30" s="23">
        <f t="shared" si="2"/>
        <v>5987.7</v>
      </c>
      <c r="J30" s="23">
        <f t="shared" si="2"/>
        <v>5309.700000000001</v>
      </c>
      <c r="K30" s="26">
        <f t="shared" si="2"/>
        <v>231</v>
      </c>
      <c r="L30" s="52">
        <f>SUM(L24:L29)</f>
        <v>8537166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52">
        <f t="shared" si="2"/>
        <v>8537166</v>
      </c>
      <c r="Q30" s="3"/>
      <c r="R30" s="3"/>
      <c r="S30" s="3"/>
    </row>
    <row r="31" spans="1:19" ht="17.25" customHeight="1">
      <c r="A31" s="121" t="s">
        <v>29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3"/>
    </row>
    <row r="32" spans="1:21" ht="33.75" customHeight="1">
      <c r="A32" s="13">
        <v>1</v>
      </c>
      <c r="B32" s="76" t="s">
        <v>100</v>
      </c>
      <c r="C32" s="71">
        <v>1961</v>
      </c>
      <c r="D32" s="71">
        <v>1961</v>
      </c>
      <c r="E32" s="71" t="s">
        <v>73</v>
      </c>
      <c r="F32" s="65">
        <v>3</v>
      </c>
      <c r="G32" s="65">
        <v>3</v>
      </c>
      <c r="H32" s="79">
        <v>2013.2</v>
      </c>
      <c r="I32" s="69">
        <v>1394.7</v>
      </c>
      <c r="J32" s="69">
        <v>1394.7</v>
      </c>
      <c r="K32" s="12">
        <v>56</v>
      </c>
      <c r="L32" s="75">
        <v>334030</v>
      </c>
      <c r="M32" s="69">
        <v>0</v>
      </c>
      <c r="N32" s="69">
        <v>0</v>
      </c>
      <c r="O32" s="69">
        <v>0</v>
      </c>
      <c r="P32" s="75">
        <v>334030</v>
      </c>
      <c r="Q32" s="69">
        <f aca="true" t="shared" si="3" ref="Q32:Q46">L32/I32</f>
        <v>239.4995339499534</v>
      </c>
      <c r="R32" s="13">
        <v>6.7</v>
      </c>
      <c r="S32" s="68">
        <v>42735</v>
      </c>
      <c r="U32" s="78"/>
    </row>
    <row r="33" spans="1:21" ht="33.75" customHeight="1">
      <c r="A33" s="13">
        <v>2</v>
      </c>
      <c r="B33" s="76" t="s">
        <v>101</v>
      </c>
      <c r="C33" s="71">
        <v>1960</v>
      </c>
      <c r="D33" s="77">
        <v>1960</v>
      </c>
      <c r="E33" s="64" t="s">
        <v>73</v>
      </c>
      <c r="F33" s="65">
        <v>3</v>
      </c>
      <c r="G33" s="65">
        <v>3</v>
      </c>
      <c r="H33" s="79">
        <v>2178.5</v>
      </c>
      <c r="I33" s="69">
        <v>1492.6</v>
      </c>
      <c r="J33" s="69">
        <v>1492.6</v>
      </c>
      <c r="K33" s="12">
        <v>59</v>
      </c>
      <c r="L33" s="75">
        <v>4869410</v>
      </c>
      <c r="M33" s="69">
        <v>0</v>
      </c>
      <c r="N33" s="69">
        <v>0</v>
      </c>
      <c r="O33" s="69">
        <v>0</v>
      </c>
      <c r="P33" s="75">
        <v>4869410</v>
      </c>
      <c r="Q33" s="69">
        <f t="shared" si="3"/>
        <v>3262.367680557417</v>
      </c>
      <c r="R33" s="13">
        <v>6.7</v>
      </c>
      <c r="S33" s="68">
        <v>42735</v>
      </c>
      <c r="U33" s="78"/>
    </row>
    <row r="34" spans="1:21" ht="33.75" customHeight="1">
      <c r="A34" s="13">
        <v>3</v>
      </c>
      <c r="B34" s="70" t="s">
        <v>78</v>
      </c>
      <c r="C34" s="71">
        <v>1955</v>
      </c>
      <c r="D34" s="71">
        <v>1955</v>
      </c>
      <c r="E34" s="64" t="s">
        <v>73</v>
      </c>
      <c r="F34" s="65">
        <v>2</v>
      </c>
      <c r="G34" s="65">
        <v>1</v>
      </c>
      <c r="H34" s="73">
        <v>507.2</v>
      </c>
      <c r="I34" s="73">
        <v>414.5</v>
      </c>
      <c r="J34" s="73">
        <v>414.5</v>
      </c>
      <c r="K34" s="67">
        <v>9</v>
      </c>
      <c r="L34" s="75">
        <v>761772</v>
      </c>
      <c r="M34" s="69">
        <v>0</v>
      </c>
      <c r="N34" s="69">
        <v>0</v>
      </c>
      <c r="O34" s="69">
        <v>0</v>
      </c>
      <c r="P34" s="75">
        <v>761772</v>
      </c>
      <c r="Q34" s="69">
        <f t="shared" si="3"/>
        <v>1837.8094089264173</v>
      </c>
      <c r="R34" s="13">
        <v>6.7</v>
      </c>
      <c r="S34" s="68">
        <v>42735</v>
      </c>
      <c r="U34" s="78"/>
    </row>
    <row r="35" spans="1:21" ht="33.75" customHeight="1">
      <c r="A35" s="13">
        <v>4</v>
      </c>
      <c r="B35" s="76" t="s">
        <v>96</v>
      </c>
      <c r="C35" s="71">
        <v>1958</v>
      </c>
      <c r="D35" s="77">
        <v>1958</v>
      </c>
      <c r="E35" s="64" t="s">
        <v>73</v>
      </c>
      <c r="F35" s="13">
        <v>3</v>
      </c>
      <c r="G35" s="13">
        <v>4</v>
      </c>
      <c r="H35" s="79">
        <v>2894.6</v>
      </c>
      <c r="I35" s="69">
        <v>2049.3</v>
      </c>
      <c r="J35" s="69">
        <v>1982.9</v>
      </c>
      <c r="K35" s="12">
        <v>67</v>
      </c>
      <c r="L35" s="75">
        <v>7326116</v>
      </c>
      <c r="M35" s="69">
        <v>0</v>
      </c>
      <c r="N35" s="69">
        <v>0</v>
      </c>
      <c r="O35" s="69">
        <v>0</v>
      </c>
      <c r="P35" s="75">
        <v>7326116</v>
      </c>
      <c r="Q35" s="69">
        <f t="shared" si="3"/>
        <v>3574.9358317474257</v>
      </c>
      <c r="R35" s="13">
        <v>6.7</v>
      </c>
      <c r="S35" s="68">
        <v>42735</v>
      </c>
      <c r="U35" s="78"/>
    </row>
    <row r="36" spans="1:21" ht="33.75" customHeight="1">
      <c r="A36" s="13">
        <v>5</v>
      </c>
      <c r="B36" s="62" t="s">
        <v>84</v>
      </c>
      <c r="C36" s="71">
        <v>1959</v>
      </c>
      <c r="D36" s="71">
        <v>1959</v>
      </c>
      <c r="E36" s="64" t="s">
        <v>73</v>
      </c>
      <c r="F36" s="65">
        <v>2</v>
      </c>
      <c r="G36" s="65">
        <v>3</v>
      </c>
      <c r="H36" s="66">
        <v>2036.7</v>
      </c>
      <c r="I36" s="66">
        <v>1428.3</v>
      </c>
      <c r="J36" s="66">
        <v>1348.4</v>
      </c>
      <c r="K36" s="67">
        <v>49</v>
      </c>
      <c r="L36" s="75">
        <v>505148</v>
      </c>
      <c r="M36" s="69">
        <v>0</v>
      </c>
      <c r="N36" s="69">
        <v>0</v>
      </c>
      <c r="O36" s="69">
        <v>0</v>
      </c>
      <c r="P36" s="75">
        <v>505148</v>
      </c>
      <c r="Q36" s="69">
        <f t="shared" si="3"/>
        <v>353.6707974515158</v>
      </c>
      <c r="R36" s="13">
        <v>6.7</v>
      </c>
      <c r="S36" s="68">
        <v>42735</v>
      </c>
      <c r="U36" s="78"/>
    </row>
    <row r="37" spans="1:21" ht="33.75" customHeight="1">
      <c r="A37" s="13">
        <v>6</v>
      </c>
      <c r="B37" s="62" t="s">
        <v>85</v>
      </c>
      <c r="C37" s="71">
        <v>1986</v>
      </c>
      <c r="D37" s="71">
        <v>1986</v>
      </c>
      <c r="E37" s="64" t="s">
        <v>74</v>
      </c>
      <c r="F37" s="65">
        <v>2</v>
      </c>
      <c r="G37" s="65">
        <v>3</v>
      </c>
      <c r="H37" s="66">
        <v>1352.2</v>
      </c>
      <c r="I37" s="66">
        <v>1189.6</v>
      </c>
      <c r="J37" s="66">
        <v>1162.9</v>
      </c>
      <c r="K37" s="67">
        <v>76</v>
      </c>
      <c r="L37" s="75">
        <v>579728</v>
      </c>
      <c r="M37" s="69">
        <v>0</v>
      </c>
      <c r="N37" s="69">
        <v>0</v>
      </c>
      <c r="O37" s="69">
        <v>0</v>
      </c>
      <c r="P37" s="75">
        <v>579728</v>
      </c>
      <c r="Q37" s="69">
        <f t="shared" si="3"/>
        <v>487.3301950235374</v>
      </c>
      <c r="R37" s="13">
        <v>6.7</v>
      </c>
      <c r="S37" s="68">
        <v>42735</v>
      </c>
      <c r="U37" s="78"/>
    </row>
    <row r="38" spans="1:21" ht="33.75" customHeight="1">
      <c r="A38" s="13">
        <v>7</v>
      </c>
      <c r="B38" s="70" t="s">
        <v>88</v>
      </c>
      <c r="C38" s="71">
        <v>1960</v>
      </c>
      <c r="D38" s="71">
        <v>1960</v>
      </c>
      <c r="E38" s="64" t="s">
        <v>74</v>
      </c>
      <c r="F38" s="65">
        <v>3</v>
      </c>
      <c r="G38" s="65">
        <v>3</v>
      </c>
      <c r="H38" s="73">
        <v>2596.2</v>
      </c>
      <c r="I38" s="73">
        <v>1441.8</v>
      </c>
      <c r="J38" s="73">
        <v>1412</v>
      </c>
      <c r="K38" s="67">
        <v>57</v>
      </c>
      <c r="L38" s="75">
        <v>1696380</v>
      </c>
      <c r="M38" s="69">
        <v>0</v>
      </c>
      <c r="N38" s="69">
        <v>0</v>
      </c>
      <c r="O38" s="69">
        <v>0</v>
      </c>
      <c r="P38" s="75">
        <v>1696380</v>
      </c>
      <c r="Q38" s="69">
        <f t="shared" si="3"/>
        <v>1176.5709529754474</v>
      </c>
      <c r="R38" s="13">
        <v>6.7</v>
      </c>
      <c r="S38" s="68">
        <v>42735</v>
      </c>
      <c r="U38" s="78"/>
    </row>
    <row r="39" spans="1:21" s="39" customFormat="1" ht="33.75" customHeight="1">
      <c r="A39" s="13">
        <v>8</v>
      </c>
      <c r="B39" s="70" t="s">
        <v>79</v>
      </c>
      <c r="C39" s="71">
        <v>1962</v>
      </c>
      <c r="D39" s="71">
        <v>1962</v>
      </c>
      <c r="E39" s="64" t="s">
        <v>73</v>
      </c>
      <c r="F39" s="65">
        <v>4</v>
      </c>
      <c r="G39" s="65">
        <v>4</v>
      </c>
      <c r="H39" s="73">
        <v>3378.7</v>
      </c>
      <c r="I39" s="73">
        <v>2482.1</v>
      </c>
      <c r="J39" s="73">
        <v>2482.1</v>
      </c>
      <c r="K39" s="67">
        <v>101</v>
      </c>
      <c r="L39" s="75">
        <v>99680</v>
      </c>
      <c r="M39" s="69">
        <v>0</v>
      </c>
      <c r="N39" s="69">
        <v>0</v>
      </c>
      <c r="O39" s="69">
        <v>0</v>
      </c>
      <c r="P39" s="75">
        <v>99680</v>
      </c>
      <c r="Q39" s="69">
        <f t="shared" si="3"/>
        <v>40.159542323032916</v>
      </c>
      <c r="R39" s="13">
        <v>6.7</v>
      </c>
      <c r="S39" s="68">
        <v>42735</v>
      </c>
      <c r="U39" s="78"/>
    </row>
    <row r="40" spans="1:21" ht="33.75" customHeight="1">
      <c r="A40" s="13">
        <v>9</v>
      </c>
      <c r="B40" s="76" t="s">
        <v>102</v>
      </c>
      <c r="C40" s="71">
        <v>1958</v>
      </c>
      <c r="D40" s="53">
        <v>1958</v>
      </c>
      <c r="E40" s="64" t="s">
        <v>73</v>
      </c>
      <c r="F40" s="13">
        <v>2</v>
      </c>
      <c r="G40" s="13">
        <v>2</v>
      </c>
      <c r="H40" s="79">
        <v>506.9</v>
      </c>
      <c r="I40" s="79">
        <v>440.3</v>
      </c>
      <c r="J40" s="69">
        <v>440.3</v>
      </c>
      <c r="K40" s="12">
        <v>17</v>
      </c>
      <c r="L40" s="75">
        <v>2363980</v>
      </c>
      <c r="M40" s="69">
        <v>0</v>
      </c>
      <c r="N40" s="69">
        <v>0</v>
      </c>
      <c r="O40" s="69">
        <v>0</v>
      </c>
      <c r="P40" s="75">
        <v>2363980</v>
      </c>
      <c r="Q40" s="69">
        <f t="shared" si="3"/>
        <v>5369.021121962298</v>
      </c>
      <c r="R40" s="13">
        <v>6.7</v>
      </c>
      <c r="S40" s="68">
        <v>42735</v>
      </c>
      <c r="U40" s="78"/>
    </row>
    <row r="41" spans="1:21" ht="33.75" customHeight="1">
      <c r="A41" s="13">
        <v>10</v>
      </c>
      <c r="B41" s="70" t="s">
        <v>81</v>
      </c>
      <c r="C41" s="71">
        <v>1960</v>
      </c>
      <c r="D41" s="71">
        <v>1960</v>
      </c>
      <c r="E41" s="64" t="s">
        <v>74</v>
      </c>
      <c r="F41" s="65">
        <v>4</v>
      </c>
      <c r="G41" s="65">
        <v>3</v>
      </c>
      <c r="H41" s="73">
        <v>2366.8</v>
      </c>
      <c r="I41" s="73">
        <v>2069</v>
      </c>
      <c r="J41" s="73">
        <v>1640</v>
      </c>
      <c r="K41" s="67">
        <v>60</v>
      </c>
      <c r="L41" s="75">
        <v>500280</v>
      </c>
      <c r="M41" s="69">
        <v>0</v>
      </c>
      <c r="N41" s="69">
        <v>0</v>
      </c>
      <c r="O41" s="69">
        <v>0</v>
      </c>
      <c r="P41" s="75">
        <v>500280</v>
      </c>
      <c r="Q41" s="69">
        <f t="shared" si="3"/>
        <v>241.79797003383277</v>
      </c>
      <c r="R41" s="13">
        <v>6.7</v>
      </c>
      <c r="S41" s="68">
        <v>42735</v>
      </c>
      <c r="U41" s="78"/>
    </row>
    <row r="42" spans="1:21" ht="33.75" customHeight="1">
      <c r="A42" s="13">
        <v>11</v>
      </c>
      <c r="B42" s="76" t="s">
        <v>82</v>
      </c>
      <c r="C42" s="53">
        <v>1955</v>
      </c>
      <c r="D42" s="53">
        <v>1955</v>
      </c>
      <c r="E42" s="64" t="s">
        <v>74</v>
      </c>
      <c r="F42" s="13">
        <v>2</v>
      </c>
      <c r="G42" s="13">
        <v>1</v>
      </c>
      <c r="H42" s="80">
        <v>444.7</v>
      </c>
      <c r="I42" s="80">
        <v>409.8</v>
      </c>
      <c r="J42" s="66">
        <v>409.8</v>
      </c>
      <c r="K42" s="67">
        <v>13</v>
      </c>
      <c r="L42" s="75">
        <v>1308910</v>
      </c>
      <c r="M42" s="69">
        <v>0</v>
      </c>
      <c r="N42" s="69">
        <v>0</v>
      </c>
      <c r="O42" s="69">
        <v>0</v>
      </c>
      <c r="P42" s="75">
        <v>1308910</v>
      </c>
      <c r="Q42" s="69">
        <f t="shared" si="3"/>
        <v>3194.021473889702</v>
      </c>
      <c r="R42" s="13">
        <v>6.7</v>
      </c>
      <c r="S42" s="68">
        <v>42735</v>
      </c>
      <c r="U42" s="78"/>
    </row>
    <row r="43" spans="1:21" ht="33.75" customHeight="1">
      <c r="A43" s="13">
        <v>12</v>
      </c>
      <c r="B43" s="76" t="s">
        <v>86</v>
      </c>
      <c r="C43" s="77">
        <v>1957</v>
      </c>
      <c r="D43" s="77">
        <v>1957</v>
      </c>
      <c r="E43" s="64" t="s">
        <v>74</v>
      </c>
      <c r="F43" s="13">
        <v>2</v>
      </c>
      <c r="G43" s="13">
        <v>1</v>
      </c>
      <c r="H43" s="80">
        <v>444.9</v>
      </c>
      <c r="I43" s="80">
        <v>409.7</v>
      </c>
      <c r="J43" s="66">
        <v>409.7</v>
      </c>
      <c r="K43" s="67">
        <v>15</v>
      </c>
      <c r="L43" s="75">
        <v>1308910</v>
      </c>
      <c r="M43" s="69">
        <v>0</v>
      </c>
      <c r="N43" s="69">
        <v>0</v>
      </c>
      <c r="O43" s="69">
        <v>0</v>
      </c>
      <c r="P43" s="75">
        <v>1308910</v>
      </c>
      <c r="Q43" s="69">
        <f t="shared" si="3"/>
        <v>3194.801073956554</v>
      </c>
      <c r="R43" s="13">
        <v>6.7</v>
      </c>
      <c r="S43" s="68">
        <v>42735</v>
      </c>
      <c r="U43" s="78"/>
    </row>
    <row r="44" spans="1:21" ht="33.75" customHeight="1">
      <c r="A44" s="13">
        <v>13</v>
      </c>
      <c r="B44" s="70" t="s">
        <v>89</v>
      </c>
      <c r="C44" s="71">
        <v>1956</v>
      </c>
      <c r="D44" s="71">
        <v>1956</v>
      </c>
      <c r="E44" s="71" t="s">
        <v>73</v>
      </c>
      <c r="F44" s="65">
        <v>2</v>
      </c>
      <c r="G44" s="65">
        <v>2</v>
      </c>
      <c r="H44" s="73">
        <v>972.1</v>
      </c>
      <c r="I44" s="80">
        <v>780.5</v>
      </c>
      <c r="J44" s="73">
        <v>780.5</v>
      </c>
      <c r="K44" s="67">
        <v>25</v>
      </c>
      <c r="L44" s="75">
        <v>1221680</v>
      </c>
      <c r="M44" s="69">
        <v>0</v>
      </c>
      <c r="N44" s="69">
        <v>0</v>
      </c>
      <c r="O44" s="69">
        <v>0</v>
      </c>
      <c r="P44" s="75">
        <v>1221680</v>
      </c>
      <c r="Q44" s="69">
        <f t="shared" si="3"/>
        <v>1565.2530429212043</v>
      </c>
      <c r="R44" s="13">
        <v>6.7</v>
      </c>
      <c r="S44" s="68">
        <v>42735</v>
      </c>
      <c r="U44" s="78"/>
    </row>
    <row r="45" spans="1:21" ht="33.75" customHeight="1">
      <c r="A45" s="13">
        <v>14</v>
      </c>
      <c r="B45" s="76" t="s">
        <v>97</v>
      </c>
      <c r="C45" s="77">
        <v>1960</v>
      </c>
      <c r="D45" s="77">
        <v>1960</v>
      </c>
      <c r="E45" s="102" t="s">
        <v>73</v>
      </c>
      <c r="F45" s="13">
        <v>3</v>
      </c>
      <c r="G45" s="13">
        <v>3</v>
      </c>
      <c r="H45" s="80">
        <v>1985.2</v>
      </c>
      <c r="I45" s="80">
        <v>1437</v>
      </c>
      <c r="J45" s="80">
        <v>1228</v>
      </c>
      <c r="K45" s="67">
        <v>41</v>
      </c>
      <c r="L45" s="75">
        <v>6459438</v>
      </c>
      <c r="M45" s="69">
        <v>0</v>
      </c>
      <c r="N45" s="69">
        <v>0</v>
      </c>
      <c r="O45" s="69">
        <v>0</v>
      </c>
      <c r="P45" s="75">
        <v>6459438</v>
      </c>
      <c r="Q45" s="69">
        <f t="shared" si="3"/>
        <v>4495.085594989561</v>
      </c>
      <c r="R45" s="13">
        <v>6.7</v>
      </c>
      <c r="S45" s="68">
        <v>42735</v>
      </c>
      <c r="U45" s="78"/>
    </row>
    <row r="46" spans="1:21" ht="33.75" customHeight="1">
      <c r="A46" s="13">
        <v>15</v>
      </c>
      <c r="B46" s="76" t="s">
        <v>98</v>
      </c>
      <c r="C46" s="77">
        <v>1960</v>
      </c>
      <c r="D46" s="77">
        <v>1960</v>
      </c>
      <c r="E46" s="102" t="s">
        <v>74</v>
      </c>
      <c r="F46" s="13">
        <v>3</v>
      </c>
      <c r="G46" s="13">
        <v>3</v>
      </c>
      <c r="H46" s="80">
        <v>2128.3</v>
      </c>
      <c r="I46" s="80">
        <v>1474.2</v>
      </c>
      <c r="J46" s="80">
        <v>1474.2</v>
      </c>
      <c r="K46" s="67">
        <v>63</v>
      </c>
      <c r="L46" s="75">
        <v>4399432</v>
      </c>
      <c r="M46" s="69">
        <v>0</v>
      </c>
      <c r="N46" s="69">
        <v>0</v>
      </c>
      <c r="O46" s="69">
        <v>0</v>
      </c>
      <c r="P46" s="75">
        <v>4399432</v>
      </c>
      <c r="Q46" s="69">
        <f t="shared" si="3"/>
        <v>2984.284357617691</v>
      </c>
      <c r="R46" s="13">
        <v>6.7</v>
      </c>
      <c r="S46" s="68">
        <v>42735</v>
      </c>
      <c r="U46" s="78"/>
    </row>
    <row r="47" spans="1:19" ht="20.25" customHeight="1">
      <c r="A47" s="103" t="s">
        <v>71</v>
      </c>
      <c r="B47" s="100"/>
      <c r="C47" s="101"/>
      <c r="D47" s="101"/>
      <c r="E47" s="102"/>
      <c r="F47" s="82">
        <f aca="true" t="shared" si="4" ref="F47:L47">SUM(F32:F46)</f>
        <v>40</v>
      </c>
      <c r="G47" s="82">
        <f t="shared" si="4"/>
        <v>39</v>
      </c>
      <c r="H47" s="83">
        <f t="shared" si="4"/>
        <v>25806.200000000004</v>
      </c>
      <c r="I47" s="83">
        <f t="shared" si="4"/>
        <v>18913.399999999998</v>
      </c>
      <c r="J47" s="83">
        <f t="shared" si="4"/>
        <v>18072.600000000002</v>
      </c>
      <c r="K47" s="108">
        <f t="shared" si="4"/>
        <v>708</v>
      </c>
      <c r="L47" s="84">
        <f t="shared" si="4"/>
        <v>33734894</v>
      </c>
      <c r="M47" s="83">
        <f>SUM(M32:M43)</f>
        <v>0</v>
      </c>
      <c r="N47" s="83">
        <f>SUM(N32:N43)</f>
        <v>0</v>
      </c>
      <c r="O47" s="83">
        <f>SUM(O32:O43)</f>
        <v>0</v>
      </c>
      <c r="P47" s="84">
        <f>SUM(P32:P46)</f>
        <v>33734894</v>
      </c>
      <c r="Q47" s="3"/>
      <c r="R47" s="3"/>
      <c r="S47" s="3"/>
    </row>
    <row r="48" spans="1:19" s="9" customFormat="1" ht="20.25" customHeight="1">
      <c r="A48" s="103" t="s">
        <v>72</v>
      </c>
      <c r="B48" s="100"/>
      <c r="C48" s="101"/>
      <c r="D48" s="101"/>
      <c r="E48" s="102"/>
      <c r="F48" s="82">
        <f aca="true" t="shared" si="5" ref="F48:K48">F47+F30+F22-F27-F32-F34-F36-F37-F38-F39-F41-F42-F43-F44</f>
        <v>45</v>
      </c>
      <c r="G48" s="82">
        <f t="shared" si="5"/>
        <v>44</v>
      </c>
      <c r="H48" s="83">
        <f t="shared" si="5"/>
        <v>28753.20000000002</v>
      </c>
      <c r="I48" s="83">
        <f t="shared" si="5"/>
        <v>21463.7</v>
      </c>
      <c r="J48" s="83">
        <f t="shared" si="5"/>
        <v>20006.3</v>
      </c>
      <c r="K48" s="108">
        <f t="shared" si="5"/>
        <v>786</v>
      </c>
      <c r="L48" s="84">
        <f>L47+L30+L22</f>
        <v>54726266</v>
      </c>
      <c r="M48" s="85">
        <f>M47+M30+M22</f>
        <v>5106665</v>
      </c>
      <c r="N48" s="85">
        <f>N47+N30+N22</f>
        <v>4179288</v>
      </c>
      <c r="O48" s="85">
        <f>O47+O30+O22</f>
        <v>1300000</v>
      </c>
      <c r="P48" s="84">
        <f>P47+P30+P22</f>
        <v>44140313</v>
      </c>
      <c r="Q48" s="3"/>
      <c r="R48" s="3"/>
      <c r="S48" s="3"/>
    </row>
    <row r="49" spans="1:19" ht="21" customHeight="1">
      <c r="A49" s="15"/>
      <c r="B49" s="15"/>
      <c r="C49" s="15"/>
      <c r="D49" s="15"/>
      <c r="E49" s="15"/>
      <c r="F49" s="40"/>
      <c r="G49" s="40"/>
      <c r="H49" s="40"/>
      <c r="I49" s="40"/>
      <c r="J49" s="40"/>
      <c r="K49" s="41"/>
      <c r="L49" s="40"/>
      <c r="M49" s="40"/>
      <c r="N49" s="40"/>
      <c r="O49" s="40"/>
      <c r="P49" s="40"/>
      <c r="Q49" s="40"/>
      <c r="R49" s="40"/>
      <c r="S49" s="40"/>
    </row>
    <row r="50" spans="1:19" ht="21" customHeight="1">
      <c r="A50" s="15"/>
      <c r="B50" s="15"/>
      <c r="C50" s="15"/>
      <c r="D50" s="15"/>
      <c r="E50" s="15"/>
      <c r="F50" s="40"/>
      <c r="G50" s="40"/>
      <c r="H50" s="40"/>
      <c r="I50" s="40"/>
      <c r="J50" s="40"/>
      <c r="K50" s="41"/>
      <c r="L50" s="40"/>
      <c r="M50" s="40"/>
      <c r="N50" s="40"/>
      <c r="O50" s="40"/>
      <c r="P50" s="40"/>
      <c r="Q50" s="40"/>
      <c r="R50" s="40"/>
      <c r="S50" s="40"/>
    </row>
    <row r="51" spans="2:13" s="42" customFormat="1" ht="18.75">
      <c r="B51" s="21" t="s">
        <v>67</v>
      </c>
      <c r="C51" s="21"/>
      <c r="D51" s="21"/>
      <c r="F51" s="135" t="s">
        <v>68</v>
      </c>
      <c r="G51" s="135"/>
      <c r="H51" s="135"/>
      <c r="I51" s="135"/>
      <c r="J51" s="136" t="s">
        <v>69</v>
      </c>
      <c r="K51" s="136"/>
      <c r="L51" s="136"/>
      <c r="M51" s="136"/>
    </row>
    <row r="52" spans="1:19" ht="21" customHeight="1">
      <c r="A52" s="15"/>
      <c r="B52" s="15"/>
      <c r="C52" s="15"/>
      <c r="D52" s="15"/>
      <c r="E52" s="15"/>
      <c r="F52" s="40"/>
      <c r="G52" s="40"/>
      <c r="H52" s="40"/>
      <c r="I52" s="40"/>
      <c r="J52" s="40"/>
      <c r="K52" s="41"/>
      <c r="L52" s="40"/>
      <c r="M52" s="40"/>
      <c r="N52" s="40"/>
      <c r="O52" s="40"/>
      <c r="P52" s="40"/>
      <c r="Q52" s="40"/>
      <c r="R52" s="40"/>
      <c r="S52" s="40"/>
    </row>
    <row r="53" spans="1:17" s="9" customFormat="1" ht="36" customHeight="1">
      <c r="A53" s="43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s="9" customFormat="1" ht="36" customHeigh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9" ht="12.75">
      <c r="A55" s="7"/>
      <c r="B55" s="7"/>
      <c r="C55" s="7"/>
      <c r="D55" s="7"/>
      <c r="E55" s="8"/>
      <c r="F55" s="7"/>
      <c r="G55" s="7"/>
      <c r="H55" s="7"/>
      <c r="I55" s="7"/>
      <c r="J55" s="7"/>
      <c r="K55" s="45"/>
      <c r="L55" s="7"/>
      <c r="M55" s="7"/>
      <c r="N55" s="7"/>
      <c r="O55" s="7"/>
      <c r="P55" s="7"/>
      <c r="Q55" s="7"/>
      <c r="R55" s="7"/>
      <c r="S55" s="7"/>
    </row>
    <row r="56" spans="1:19" ht="12.75">
      <c r="A56" s="7"/>
      <c r="B56" s="7"/>
      <c r="C56" s="7"/>
      <c r="D56" s="7"/>
      <c r="E56" s="8"/>
      <c r="F56" s="7"/>
      <c r="G56" s="7"/>
      <c r="H56" s="7"/>
      <c r="I56" s="7"/>
      <c r="J56" s="7"/>
      <c r="K56" s="45"/>
      <c r="L56" s="7"/>
      <c r="M56" s="7"/>
      <c r="N56" s="7"/>
      <c r="O56" s="7"/>
      <c r="P56" s="7"/>
      <c r="Q56" s="7"/>
      <c r="R56" s="7"/>
      <c r="S56" s="7"/>
    </row>
    <row r="57" spans="5:11" ht="11.25">
      <c r="E57" s="5"/>
      <c r="K57" s="5"/>
    </row>
    <row r="58" spans="5:11" ht="11.25">
      <c r="E58" s="5"/>
      <c r="K58" s="5"/>
    </row>
  </sheetData>
  <sheetProtection/>
  <mergeCells count="32">
    <mergeCell ref="F51:I51"/>
    <mergeCell ref="J51:M51"/>
    <mergeCell ref="A22:E22"/>
    <mergeCell ref="I1:S1"/>
    <mergeCell ref="M10:P10"/>
    <mergeCell ref="J10:J11"/>
    <mergeCell ref="A7:S7"/>
    <mergeCell ref="A9:A12"/>
    <mergeCell ref="I2:S2"/>
    <mergeCell ref="K9:K11"/>
    <mergeCell ref="I3:S3"/>
    <mergeCell ref="I5:S5"/>
    <mergeCell ref="Q9:Q11"/>
    <mergeCell ref="L9:P9"/>
    <mergeCell ref="I4:S4"/>
    <mergeCell ref="I10:I11"/>
    <mergeCell ref="L10:L11"/>
    <mergeCell ref="A31:S31"/>
    <mergeCell ref="A23:S23"/>
    <mergeCell ref="A30:E30"/>
    <mergeCell ref="G9:G12"/>
    <mergeCell ref="H9:H11"/>
    <mergeCell ref="D10:D12"/>
    <mergeCell ref="I9:J9"/>
    <mergeCell ref="A14:S14"/>
    <mergeCell ref="B9:B12"/>
    <mergeCell ref="E9:E12"/>
    <mergeCell ref="C10:C12"/>
    <mergeCell ref="S9:S12"/>
    <mergeCell ref="F9:F12"/>
    <mergeCell ref="R9:R11"/>
    <mergeCell ref="C9:D9"/>
  </mergeCells>
  <printOptions/>
  <pageMargins left="0.15748031496062992" right="0" top="0.37" bottom="0.46" header="0.3" footer="0"/>
  <pageSetup fitToHeight="0" fitToWidth="1" horizontalDpi="600" verticalDpi="600" orientation="landscape" paperSize="8" scale="60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zoomScalePageLayoutView="0" workbookViewId="0" topLeftCell="A31">
      <selection activeCell="T50" sqref="T50"/>
    </sheetView>
  </sheetViews>
  <sheetFormatPr defaultColWidth="35.28125" defaultRowHeight="36" customHeight="1"/>
  <cols>
    <col min="1" max="1" width="3.8515625" style="43" customWidth="1"/>
    <col min="2" max="2" width="34.57421875" style="46" customWidth="1"/>
    <col min="3" max="3" width="17.28125" style="9" customWidth="1"/>
    <col min="4" max="4" width="16.28125" style="9" customWidth="1"/>
    <col min="5" max="5" width="5.8515625" style="9" customWidth="1"/>
    <col min="6" max="6" width="7.140625" style="9" customWidth="1"/>
    <col min="7" max="7" width="10.8515625" style="9" customWidth="1"/>
    <col min="8" max="8" width="16.140625" style="9" customWidth="1"/>
    <col min="9" max="9" width="9.421875" style="9" customWidth="1"/>
    <col min="10" max="10" width="15.00390625" style="9" customWidth="1"/>
    <col min="11" max="11" width="11.140625" style="9" customWidth="1"/>
    <col min="12" max="12" width="16.28125" style="9" customWidth="1"/>
    <col min="13" max="13" width="9.8515625" style="9" customWidth="1"/>
    <col min="14" max="14" width="15.57421875" style="9" customWidth="1"/>
    <col min="15" max="15" width="9.00390625" style="9" customWidth="1"/>
    <col min="16" max="16" width="11.421875" style="9" customWidth="1"/>
    <col min="17" max="17" width="16.140625" style="9" customWidth="1"/>
    <col min="18" max="19" width="9.140625" style="9" customWidth="1"/>
    <col min="20" max="20" width="16.7109375" style="9" customWidth="1"/>
    <col min="21" max="252" width="9.140625" style="9" customWidth="1"/>
    <col min="253" max="253" width="5.140625" style="9" customWidth="1"/>
    <col min="254" max="16384" width="35.28125" style="9" customWidth="1"/>
  </cols>
  <sheetData>
    <row r="1" spans="7:20" ht="12.75" customHeight="1">
      <c r="G1" s="132" t="s">
        <v>62</v>
      </c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47"/>
      <c r="T1" s="47"/>
    </row>
    <row r="2" spans="7:20" ht="12.75" customHeight="1">
      <c r="G2" s="132" t="s">
        <v>58</v>
      </c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47"/>
      <c r="T2" s="47"/>
    </row>
    <row r="3" spans="7:20" ht="12.75" customHeight="1">
      <c r="G3" s="132" t="s">
        <v>59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47"/>
      <c r="T3" s="47"/>
    </row>
    <row r="4" spans="7:20" ht="12.75" customHeight="1">
      <c r="G4" s="132" t="s">
        <v>60</v>
      </c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47"/>
      <c r="T4" s="47"/>
    </row>
    <row r="5" spans="7:20" ht="12.75" customHeight="1">
      <c r="G5" s="133" t="s">
        <v>76</v>
      </c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47"/>
      <c r="T5" s="47"/>
    </row>
    <row r="6" spans="1:18" ht="15.75" customHeight="1">
      <c r="A6" s="110" t="s">
        <v>31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2" ht="13.5" customHeight="1">
      <c r="A7" s="16"/>
      <c r="B7" s="9"/>
    </row>
    <row r="8" spans="1:18" ht="33.75" customHeight="1">
      <c r="A8" s="153" t="s">
        <v>1</v>
      </c>
      <c r="B8" s="129" t="s">
        <v>11</v>
      </c>
      <c r="C8" s="129" t="s">
        <v>32</v>
      </c>
      <c r="D8" s="119" t="s">
        <v>33</v>
      </c>
      <c r="E8" s="139"/>
      <c r="F8" s="139"/>
      <c r="G8" s="139"/>
      <c r="H8" s="139"/>
      <c r="I8" s="139"/>
      <c r="J8" s="139"/>
      <c r="K8" s="139"/>
      <c r="L8" s="139"/>
      <c r="M8" s="139"/>
      <c r="N8" s="140"/>
      <c r="O8" s="119" t="s">
        <v>61</v>
      </c>
      <c r="P8" s="147"/>
      <c r="Q8" s="147"/>
      <c r="R8" s="148"/>
    </row>
    <row r="9" spans="1:18" ht="26.25" customHeight="1">
      <c r="A9" s="154"/>
      <c r="B9" s="155"/>
      <c r="C9" s="155"/>
      <c r="D9" s="129" t="s">
        <v>34</v>
      </c>
      <c r="E9" s="152" t="s">
        <v>35</v>
      </c>
      <c r="F9" s="152"/>
      <c r="G9" s="152" t="s">
        <v>36</v>
      </c>
      <c r="H9" s="152"/>
      <c r="I9" s="152" t="s">
        <v>37</v>
      </c>
      <c r="J9" s="152"/>
      <c r="K9" s="152" t="s">
        <v>38</v>
      </c>
      <c r="L9" s="152"/>
      <c r="M9" s="157" t="s">
        <v>39</v>
      </c>
      <c r="N9" s="158"/>
      <c r="O9" s="129" t="s">
        <v>40</v>
      </c>
      <c r="P9" s="129" t="s">
        <v>41</v>
      </c>
      <c r="Q9" s="129" t="s">
        <v>42</v>
      </c>
      <c r="R9" s="129" t="s">
        <v>43</v>
      </c>
    </row>
    <row r="10" spans="1:18" ht="156.75" customHeight="1">
      <c r="A10" s="154"/>
      <c r="B10" s="155"/>
      <c r="C10" s="156"/>
      <c r="D10" s="131"/>
      <c r="E10" s="152"/>
      <c r="F10" s="152"/>
      <c r="G10" s="152"/>
      <c r="H10" s="152"/>
      <c r="I10" s="152"/>
      <c r="J10" s="152"/>
      <c r="K10" s="152"/>
      <c r="L10" s="152"/>
      <c r="M10" s="159"/>
      <c r="N10" s="160"/>
      <c r="O10" s="131"/>
      <c r="P10" s="141"/>
      <c r="Q10" s="131"/>
      <c r="R10" s="141"/>
    </row>
    <row r="11" spans="1:18" ht="36.75" customHeight="1">
      <c r="A11" s="141"/>
      <c r="B11" s="156"/>
      <c r="C11" s="11" t="s">
        <v>23</v>
      </c>
      <c r="D11" s="11" t="s">
        <v>23</v>
      </c>
      <c r="E11" s="11" t="s">
        <v>44</v>
      </c>
      <c r="F11" s="11" t="s">
        <v>23</v>
      </c>
      <c r="G11" s="11" t="s">
        <v>57</v>
      </c>
      <c r="H11" s="11" t="s">
        <v>23</v>
      </c>
      <c r="I11" s="11" t="s">
        <v>57</v>
      </c>
      <c r="J11" s="11" t="s">
        <v>23</v>
      </c>
      <c r="K11" s="11" t="s">
        <v>21</v>
      </c>
      <c r="L11" s="11" t="s">
        <v>23</v>
      </c>
      <c r="M11" s="11" t="s">
        <v>57</v>
      </c>
      <c r="N11" s="11" t="s">
        <v>23</v>
      </c>
      <c r="O11" s="11" t="s">
        <v>23</v>
      </c>
      <c r="P11" s="11" t="s">
        <v>23</v>
      </c>
      <c r="Q11" s="11" t="s">
        <v>23</v>
      </c>
      <c r="R11" s="11" t="s">
        <v>23</v>
      </c>
    </row>
    <row r="12" spans="1:18" s="10" customFormat="1" ht="15.75" customHeight="1">
      <c r="A12" s="12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3">
        <v>14</v>
      </c>
      <c r="O12" s="13">
        <v>15</v>
      </c>
      <c r="P12" s="13">
        <v>16</v>
      </c>
      <c r="Q12" s="13">
        <v>17</v>
      </c>
      <c r="R12" s="13">
        <v>18</v>
      </c>
    </row>
    <row r="13" spans="1:18" ht="15.75" customHeight="1">
      <c r="A13" s="151" t="s">
        <v>28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</row>
    <row r="14" spans="1:18" ht="33.75" customHeight="1">
      <c r="A14" s="71">
        <v>1</v>
      </c>
      <c r="B14" s="70" t="s">
        <v>77</v>
      </c>
      <c r="C14" s="73">
        <v>2772805</v>
      </c>
      <c r="D14" s="73">
        <v>919642</v>
      </c>
      <c r="E14" s="86">
        <v>0</v>
      </c>
      <c r="F14" s="87">
        <v>0</v>
      </c>
      <c r="G14" s="73">
        <v>758</v>
      </c>
      <c r="H14" s="73">
        <v>895872</v>
      </c>
      <c r="I14" s="86">
        <v>0</v>
      </c>
      <c r="J14" s="87">
        <v>0</v>
      </c>
      <c r="K14" s="73">
        <v>1446</v>
      </c>
      <c r="L14" s="73">
        <v>957291</v>
      </c>
      <c r="M14" s="86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</row>
    <row r="15" spans="1:18" ht="33.75" customHeight="1">
      <c r="A15" s="71">
        <v>2</v>
      </c>
      <c r="B15" s="70" t="s">
        <v>78</v>
      </c>
      <c r="C15" s="73">
        <v>508863</v>
      </c>
      <c r="D15" s="73">
        <v>266655</v>
      </c>
      <c r="E15" s="86">
        <v>0</v>
      </c>
      <c r="F15" s="87">
        <v>0</v>
      </c>
      <c r="G15" s="73">
        <v>0</v>
      </c>
      <c r="H15" s="73">
        <v>0</v>
      </c>
      <c r="I15" s="86">
        <v>0</v>
      </c>
      <c r="J15" s="87">
        <v>0</v>
      </c>
      <c r="K15" s="73">
        <v>392</v>
      </c>
      <c r="L15" s="73">
        <v>242208</v>
      </c>
      <c r="M15" s="86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</row>
    <row r="16" spans="1:18" ht="33.75" customHeight="1">
      <c r="A16" s="71">
        <v>3</v>
      </c>
      <c r="B16" s="70" t="s">
        <v>89</v>
      </c>
      <c r="C16" s="73">
        <v>1580839</v>
      </c>
      <c r="D16" s="73">
        <v>328309</v>
      </c>
      <c r="E16" s="86">
        <v>0</v>
      </c>
      <c r="F16" s="87">
        <v>0</v>
      </c>
      <c r="G16" s="73">
        <v>701.81</v>
      </c>
      <c r="H16" s="73">
        <v>753631</v>
      </c>
      <c r="I16" s="86">
        <v>0</v>
      </c>
      <c r="J16" s="87">
        <v>0</v>
      </c>
      <c r="K16" s="73">
        <v>748.87</v>
      </c>
      <c r="L16" s="73">
        <v>498899</v>
      </c>
      <c r="M16" s="86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</row>
    <row r="17" spans="1:18" ht="33.75" customHeight="1">
      <c r="A17" s="71">
        <v>4</v>
      </c>
      <c r="B17" s="70" t="s">
        <v>79</v>
      </c>
      <c r="C17" s="73">
        <v>1407935</v>
      </c>
      <c r="D17" s="73">
        <v>578004</v>
      </c>
      <c r="E17" s="86">
        <v>0</v>
      </c>
      <c r="F17" s="87">
        <v>0</v>
      </c>
      <c r="G17" s="73">
        <v>0</v>
      </c>
      <c r="H17" s="73">
        <v>0</v>
      </c>
      <c r="I17" s="86">
        <v>653.2</v>
      </c>
      <c r="J17" s="73">
        <v>56363</v>
      </c>
      <c r="K17" s="73">
        <v>775.61</v>
      </c>
      <c r="L17" s="73">
        <v>773568</v>
      </c>
      <c r="M17" s="86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</row>
    <row r="18" spans="1:18" ht="33.75" customHeight="1">
      <c r="A18" s="71">
        <v>5</v>
      </c>
      <c r="B18" s="70" t="s">
        <v>88</v>
      </c>
      <c r="C18" s="73">
        <v>1054597</v>
      </c>
      <c r="D18" s="73">
        <v>0</v>
      </c>
      <c r="E18" s="86">
        <v>0</v>
      </c>
      <c r="F18" s="87">
        <v>0</v>
      </c>
      <c r="G18" s="73">
        <v>886</v>
      </c>
      <c r="H18" s="73">
        <v>1054597</v>
      </c>
      <c r="I18" s="86">
        <v>0</v>
      </c>
      <c r="J18" s="87">
        <v>0</v>
      </c>
      <c r="K18" s="73">
        <v>0</v>
      </c>
      <c r="L18" s="73">
        <v>0</v>
      </c>
      <c r="M18" s="86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</row>
    <row r="19" spans="1:18" ht="33.75" customHeight="1">
      <c r="A19" s="71">
        <v>6</v>
      </c>
      <c r="B19" s="70" t="s">
        <v>80</v>
      </c>
      <c r="C19" s="73">
        <v>2482992</v>
      </c>
      <c r="D19" s="73">
        <v>854730</v>
      </c>
      <c r="E19" s="86">
        <v>0</v>
      </c>
      <c r="F19" s="87">
        <v>0</v>
      </c>
      <c r="G19" s="73">
        <v>859</v>
      </c>
      <c r="H19" s="73">
        <v>955261</v>
      </c>
      <c r="I19" s="86">
        <v>0</v>
      </c>
      <c r="J19" s="87">
        <v>0</v>
      </c>
      <c r="K19" s="73">
        <v>1536</v>
      </c>
      <c r="L19" s="73">
        <v>673001</v>
      </c>
      <c r="M19" s="86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</row>
    <row r="20" spans="1:18" ht="33.75" customHeight="1">
      <c r="A20" s="71">
        <v>7</v>
      </c>
      <c r="B20" s="70" t="s">
        <v>81</v>
      </c>
      <c r="C20" s="73">
        <v>2646175</v>
      </c>
      <c r="D20" s="73">
        <v>834354</v>
      </c>
      <c r="E20" s="86">
        <v>0</v>
      </c>
      <c r="F20" s="87">
        <v>0</v>
      </c>
      <c r="G20" s="73">
        <v>889</v>
      </c>
      <c r="H20" s="73">
        <v>968051</v>
      </c>
      <c r="I20" s="86">
        <v>0</v>
      </c>
      <c r="J20" s="87">
        <v>0</v>
      </c>
      <c r="K20" s="73">
        <v>1116</v>
      </c>
      <c r="L20" s="73">
        <v>843770</v>
      </c>
      <c r="M20" s="86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</row>
    <row r="21" spans="1:18" ht="33.75" customHeight="1">
      <c r="A21" s="149" t="s">
        <v>91</v>
      </c>
      <c r="B21" s="150"/>
      <c r="C21" s="88">
        <f>SUM(C14:C20)</f>
        <v>12454206</v>
      </c>
      <c r="D21" s="89">
        <f>SUM(D14:D20)</f>
        <v>3781694</v>
      </c>
      <c r="E21" s="90">
        <v>0</v>
      </c>
      <c r="F21" s="91">
        <v>0</v>
      </c>
      <c r="G21" s="91">
        <f aca="true" t="shared" si="0" ref="G21:L21">SUM(G14:G20)</f>
        <v>4093.81</v>
      </c>
      <c r="H21" s="92">
        <f t="shared" si="0"/>
        <v>4627412</v>
      </c>
      <c r="I21" s="91">
        <f t="shared" si="0"/>
        <v>653.2</v>
      </c>
      <c r="J21" s="92">
        <f t="shared" si="0"/>
        <v>56363</v>
      </c>
      <c r="K21" s="93">
        <f t="shared" si="0"/>
        <v>6014.48</v>
      </c>
      <c r="L21" s="92">
        <f t="shared" si="0"/>
        <v>3988737</v>
      </c>
      <c r="M21" s="82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</row>
    <row r="22" spans="1:18" ht="15.75" customHeight="1">
      <c r="A22" s="121" t="s">
        <v>30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3"/>
    </row>
    <row r="23" spans="1:18" ht="33.75" customHeight="1">
      <c r="A23" s="11">
        <v>1</v>
      </c>
      <c r="B23" s="62" t="s">
        <v>84</v>
      </c>
      <c r="C23" s="75">
        <f aca="true" t="shared" si="1" ref="C23:C28">D23+H23+J23+L23+N23</f>
        <v>2962992</v>
      </c>
      <c r="D23" s="99">
        <v>730922</v>
      </c>
      <c r="E23" s="11">
        <v>0</v>
      </c>
      <c r="F23" s="94">
        <v>0</v>
      </c>
      <c r="G23" s="81">
        <v>871</v>
      </c>
      <c r="H23" s="66">
        <v>1051165</v>
      </c>
      <c r="I23" s="81">
        <v>0</v>
      </c>
      <c r="J23" s="81">
        <v>0</v>
      </c>
      <c r="K23" s="81">
        <v>1838</v>
      </c>
      <c r="L23" s="81">
        <v>1180905</v>
      </c>
      <c r="M23" s="81">
        <v>0</v>
      </c>
      <c r="N23" s="81">
        <v>0</v>
      </c>
      <c r="O23" s="94">
        <v>0</v>
      </c>
      <c r="P23" s="94">
        <v>0</v>
      </c>
      <c r="Q23" s="94">
        <v>0</v>
      </c>
      <c r="R23" s="94">
        <v>0</v>
      </c>
    </row>
    <row r="24" spans="1:18" ht="33.75" customHeight="1">
      <c r="A24" s="13">
        <v>2</v>
      </c>
      <c r="B24" s="62" t="s">
        <v>85</v>
      </c>
      <c r="C24" s="75">
        <f t="shared" si="1"/>
        <v>1607357</v>
      </c>
      <c r="D24" s="99">
        <v>40281</v>
      </c>
      <c r="E24" s="11">
        <v>0</v>
      </c>
      <c r="F24" s="94">
        <v>0</v>
      </c>
      <c r="G24" s="81">
        <v>1146</v>
      </c>
      <c r="H24" s="81">
        <v>1488153</v>
      </c>
      <c r="I24" s="81">
        <v>0</v>
      </c>
      <c r="J24" s="81">
        <v>0</v>
      </c>
      <c r="K24" s="81">
        <v>750</v>
      </c>
      <c r="L24" s="81">
        <v>78923</v>
      </c>
      <c r="M24" s="81">
        <v>0</v>
      </c>
      <c r="N24" s="81">
        <v>0</v>
      </c>
      <c r="O24" s="94">
        <v>0</v>
      </c>
      <c r="P24" s="94">
        <v>0</v>
      </c>
      <c r="Q24" s="94">
        <v>0</v>
      </c>
      <c r="R24" s="94">
        <v>0</v>
      </c>
    </row>
    <row r="25" spans="1:18" ht="33.75" customHeight="1">
      <c r="A25" s="13">
        <v>3</v>
      </c>
      <c r="B25" s="62" t="s">
        <v>87</v>
      </c>
      <c r="C25" s="75">
        <f t="shared" si="1"/>
        <v>2509971</v>
      </c>
      <c r="D25" s="99">
        <v>1110615</v>
      </c>
      <c r="E25" s="11">
        <v>0</v>
      </c>
      <c r="F25" s="94">
        <v>0</v>
      </c>
      <c r="G25" s="81">
        <v>498</v>
      </c>
      <c r="H25" s="81">
        <v>798453</v>
      </c>
      <c r="I25" s="81">
        <v>0</v>
      </c>
      <c r="J25" s="81">
        <v>0</v>
      </c>
      <c r="K25" s="81">
        <v>503</v>
      </c>
      <c r="L25" s="81">
        <v>541115</v>
      </c>
      <c r="M25" s="81">
        <v>68</v>
      </c>
      <c r="N25" s="81">
        <v>59788</v>
      </c>
      <c r="O25" s="94">
        <v>0</v>
      </c>
      <c r="P25" s="94">
        <v>0</v>
      </c>
      <c r="Q25" s="94">
        <v>0</v>
      </c>
      <c r="R25" s="94">
        <v>0</v>
      </c>
    </row>
    <row r="26" spans="1:18" ht="33.75" customHeight="1">
      <c r="A26" s="13">
        <v>4</v>
      </c>
      <c r="B26" s="62" t="s">
        <v>83</v>
      </c>
      <c r="C26" s="75">
        <f t="shared" si="1"/>
        <v>506108</v>
      </c>
      <c r="D26" s="99">
        <v>69512</v>
      </c>
      <c r="E26" s="11">
        <v>0</v>
      </c>
      <c r="F26" s="94">
        <v>0</v>
      </c>
      <c r="G26" s="81">
        <v>0</v>
      </c>
      <c r="H26" s="81">
        <v>0</v>
      </c>
      <c r="I26" s="81">
        <v>684.1</v>
      </c>
      <c r="J26" s="81">
        <v>360893</v>
      </c>
      <c r="K26" s="81">
        <v>0</v>
      </c>
      <c r="L26" s="81">
        <v>0</v>
      </c>
      <c r="M26" s="81">
        <v>86.1</v>
      </c>
      <c r="N26" s="81">
        <v>75703</v>
      </c>
      <c r="O26" s="94">
        <v>0</v>
      </c>
      <c r="P26" s="94">
        <v>0</v>
      </c>
      <c r="Q26" s="94">
        <v>0</v>
      </c>
      <c r="R26" s="94">
        <v>0</v>
      </c>
    </row>
    <row r="27" spans="1:18" ht="33.75" customHeight="1">
      <c r="A27" s="13">
        <v>5</v>
      </c>
      <c r="B27" s="63" t="s">
        <v>82</v>
      </c>
      <c r="C27" s="75">
        <f t="shared" si="1"/>
        <v>480869</v>
      </c>
      <c r="D27" s="94">
        <v>0</v>
      </c>
      <c r="E27" s="11">
        <v>0</v>
      </c>
      <c r="F27" s="94">
        <v>0</v>
      </c>
      <c r="G27" s="81">
        <v>326</v>
      </c>
      <c r="H27" s="81">
        <v>480869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94">
        <v>0</v>
      </c>
      <c r="P27" s="94">
        <v>0</v>
      </c>
      <c r="Q27" s="94">
        <v>0</v>
      </c>
      <c r="R27" s="94">
        <v>0</v>
      </c>
    </row>
    <row r="28" spans="1:18" ht="33.75" customHeight="1">
      <c r="A28" s="13">
        <v>6</v>
      </c>
      <c r="B28" s="63" t="s">
        <v>86</v>
      </c>
      <c r="C28" s="75">
        <f t="shared" si="1"/>
        <v>469869</v>
      </c>
      <c r="D28" s="94">
        <v>0</v>
      </c>
      <c r="E28" s="11">
        <v>0</v>
      </c>
      <c r="F28" s="94">
        <v>0</v>
      </c>
      <c r="G28" s="81">
        <v>326</v>
      </c>
      <c r="H28" s="81">
        <v>469869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94">
        <v>0</v>
      </c>
      <c r="P28" s="94">
        <v>0</v>
      </c>
      <c r="Q28" s="94">
        <v>0</v>
      </c>
      <c r="R28" s="94">
        <v>0</v>
      </c>
    </row>
    <row r="29" spans="1:18" s="32" customFormat="1" ht="33.75" customHeight="1">
      <c r="A29" s="142" t="s">
        <v>63</v>
      </c>
      <c r="B29" s="143"/>
      <c r="C29" s="95">
        <f aca="true" t="shared" si="2" ref="C29:R29">SUM(C23:C28)</f>
        <v>8537166</v>
      </c>
      <c r="D29" s="95">
        <f t="shared" si="2"/>
        <v>1951330</v>
      </c>
      <c r="E29" s="96">
        <v>0</v>
      </c>
      <c r="F29" s="97">
        <f t="shared" si="2"/>
        <v>0</v>
      </c>
      <c r="G29" s="97">
        <f t="shared" si="2"/>
        <v>3167</v>
      </c>
      <c r="H29" s="95">
        <f t="shared" si="2"/>
        <v>4288509</v>
      </c>
      <c r="I29" s="97">
        <f t="shared" si="2"/>
        <v>684.1</v>
      </c>
      <c r="J29" s="95">
        <f t="shared" si="2"/>
        <v>360893</v>
      </c>
      <c r="K29" s="97">
        <f t="shared" si="2"/>
        <v>3091</v>
      </c>
      <c r="L29" s="95">
        <f t="shared" si="2"/>
        <v>1800943</v>
      </c>
      <c r="M29" s="97">
        <f t="shared" si="2"/>
        <v>154.1</v>
      </c>
      <c r="N29" s="95">
        <f t="shared" si="2"/>
        <v>135491</v>
      </c>
      <c r="O29" s="98">
        <f t="shared" si="2"/>
        <v>0</v>
      </c>
      <c r="P29" s="98">
        <f t="shared" si="2"/>
        <v>0</v>
      </c>
      <c r="Q29" s="98">
        <f t="shared" si="2"/>
        <v>0</v>
      </c>
      <c r="R29" s="98">
        <f t="shared" si="2"/>
        <v>0</v>
      </c>
    </row>
    <row r="30" spans="1:18" ht="15.75" customHeight="1">
      <c r="A30" s="144" t="s">
        <v>29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6"/>
    </row>
    <row r="31" spans="1:18" ht="33.75" customHeight="1">
      <c r="A31" s="13">
        <v>1</v>
      </c>
      <c r="B31" s="76" t="s">
        <v>100</v>
      </c>
      <c r="C31" s="75">
        <v>334030</v>
      </c>
      <c r="D31" s="69">
        <v>0</v>
      </c>
      <c r="E31" s="13">
        <v>0</v>
      </c>
      <c r="F31" s="69">
        <v>0</v>
      </c>
      <c r="G31" s="13">
        <v>0</v>
      </c>
      <c r="H31" s="69">
        <v>0</v>
      </c>
      <c r="I31" s="13">
        <v>462</v>
      </c>
      <c r="J31" s="104">
        <v>249480</v>
      </c>
      <c r="K31" s="13">
        <v>0</v>
      </c>
      <c r="L31" s="81">
        <v>0</v>
      </c>
      <c r="M31" s="13">
        <v>95</v>
      </c>
      <c r="N31" s="104">
        <v>84550</v>
      </c>
      <c r="O31" s="69">
        <v>0</v>
      </c>
      <c r="P31" s="69">
        <v>0</v>
      </c>
      <c r="Q31" s="69">
        <v>0</v>
      </c>
      <c r="R31" s="69">
        <v>0</v>
      </c>
    </row>
    <row r="32" spans="1:18" ht="33.75" customHeight="1">
      <c r="A32" s="13">
        <v>2</v>
      </c>
      <c r="B32" s="76" t="s">
        <v>101</v>
      </c>
      <c r="C32" s="75">
        <v>4869410</v>
      </c>
      <c r="D32" s="104">
        <v>2482080</v>
      </c>
      <c r="E32" s="13">
        <v>0</v>
      </c>
      <c r="F32" s="69">
        <v>0</v>
      </c>
      <c r="G32" s="13">
        <v>899</v>
      </c>
      <c r="H32" s="104">
        <v>1465370</v>
      </c>
      <c r="I32" s="13">
        <v>544.5</v>
      </c>
      <c r="J32" s="104">
        <v>294030</v>
      </c>
      <c r="K32" s="13">
        <v>1471</v>
      </c>
      <c r="L32" s="104">
        <v>544270</v>
      </c>
      <c r="M32" s="13">
        <v>94</v>
      </c>
      <c r="N32" s="104">
        <v>83660</v>
      </c>
      <c r="O32" s="69">
        <v>0</v>
      </c>
      <c r="P32" s="69">
        <v>0</v>
      </c>
      <c r="Q32" s="69">
        <v>0</v>
      </c>
      <c r="R32" s="69">
        <v>0</v>
      </c>
    </row>
    <row r="33" spans="1:18" ht="33.75" customHeight="1">
      <c r="A33" s="13">
        <v>3</v>
      </c>
      <c r="B33" s="70" t="s">
        <v>78</v>
      </c>
      <c r="C33" s="75">
        <v>761772</v>
      </c>
      <c r="D33" s="104">
        <v>66000</v>
      </c>
      <c r="E33" s="13">
        <v>0</v>
      </c>
      <c r="F33" s="69">
        <v>0</v>
      </c>
      <c r="G33" s="13">
        <v>381</v>
      </c>
      <c r="H33" s="104">
        <v>621030</v>
      </c>
      <c r="I33" s="13">
        <v>59.3</v>
      </c>
      <c r="J33" s="104">
        <v>32022</v>
      </c>
      <c r="K33" s="13">
        <v>0</v>
      </c>
      <c r="L33" s="81">
        <v>0</v>
      </c>
      <c r="M33" s="13">
        <v>48</v>
      </c>
      <c r="N33" s="104">
        <v>42720</v>
      </c>
      <c r="O33" s="69">
        <v>0</v>
      </c>
      <c r="P33" s="69">
        <v>0</v>
      </c>
      <c r="Q33" s="69">
        <v>0</v>
      </c>
      <c r="R33" s="69">
        <v>0</v>
      </c>
    </row>
    <row r="34" spans="1:18" ht="33.75" customHeight="1">
      <c r="A34" s="13">
        <v>4</v>
      </c>
      <c r="B34" s="76" t="s">
        <v>96</v>
      </c>
      <c r="C34" s="75">
        <v>7326116</v>
      </c>
      <c r="D34" s="104">
        <v>2119080</v>
      </c>
      <c r="E34" s="13">
        <v>0</v>
      </c>
      <c r="F34" s="69">
        <v>0</v>
      </c>
      <c r="G34" s="13">
        <v>1242</v>
      </c>
      <c r="H34" s="81">
        <v>2024460</v>
      </c>
      <c r="I34" s="81">
        <v>690.9</v>
      </c>
      <c r="J34" s="81">
        <v>373086</v>
      </c>
      <c r="K34" s="13">
        <v>2473</v>
      </c>
      <c r="L34" s="81">
        <v>2695570</v>
      </c>
      <c r="M34" s="81">
        <v>128</v>
      </c>
      <c r="N34" s="81">
        <v>113920</v>
      </c>
      <c r="O34" s="69">
        <v>0</v>
      </c>
      <c r="P34" s="69">
        <v>0</v>
      </c>
      <c r="Q34" s="69">
        <v>0</v>
      </c>
      <c r="R34" s="69">
        <v>0</v>
      </c>
    </row>
    <row r="35" spans="1:18" ht="33.75" customHeight="1">
      <c r="A35" s="13">
        <v>5</v>
      </c>
      <c r="B35" s="62" t="s">
        <v>84</v>
      </c>
      <c r="C35" s="75">
        <v>505148</v>
      </c>
      <c r="D35" s="104">
        <v>154000</v>
      </c>
      <c r="E35" s="13">
        <v>0</v>
      </c>
      <c r="F35" s="69">
        <v>0</v>
      </c>
      <c r="G35" s="13">
        <v>0</v>
      </c>
      <c r="H35" s="81">
        <v>0</v>
      </c>
      <c r="I35" s="81">
        <v>493.7</v>
      </c>
      <c r="J35" s="81">
        <v>266598</v>
      </c>
      <c r="K35" s="13">
        <v>0</v>
      </c>
      <c r="L35" s="81">
        <v>0</v>
      </c>
      <c r="M35" s="81">
        <v>95</v>
      </c>
      <c r="N35" s="81">
        <v>84550</v>
      </c>
      <c r="O35" s="69">
        <v>0</v>
      </c>
      <c r="P35" s="69">
        <v>0</v>
      </c>
      <c r="Q35" s="69">
        <v>0</v>
      </c>
      <c r="R35" s="69">
        <v>0</v>
      </c>
    </row>
    <row r="36" spans="1:18" ht="33.75" customHeight="1">
      <c r="A36" s="13">
        <v>6</v>
      </c>
      <c r="B36" s="62" t="s">
        <v>85</v>
      </c>
      <c r="C36" s="75">
        <v>579728</v>
      </c>
      <c r="D36" s="104">
        <v>579728</v>
      </c>
      <c r="E36" s="13">
        <v>0</v>
      </c>
      <c r="F36" s="69">
        <v>0</v>
      </c>
      <c r="G36" s="13">
        <v>0</v>
      </c>
      <c r="H36" s="81">
        <v>0</v>
      </c>
      <c r="I36" s="13">
        <v>0</v>
      </c>
      <c r="J36" s="81">
        <v>0</v>
      </c>
      <c r="K36" s="13">
        <v>0</v>
      </c>
      <c r="L36" s="81">
        <v>0</v>
      </c>
      <c r="M36" s="13">
        <v>0</v>
      </c>
      <c r="N36" s="81">
        <v>0</v>
      </c>
      <c r="O36" s="69">
        <v>0</v>
      </c>
      <c r="P36" s="69">
        <v>0</v>
      </c>
      <c r="Q36" s="69">
        <v>0</v>
      </c>
      <c r="R36" s="69">
        <v>0</v>
      </c>
    </row>
    <row r="37" spans="1:18" ht="33.75" customHeight="1">
      <c r="A37" s="13">
        <v>7</v>
      </c>
      <c r="B37" s="70" t="s">
        <v>88</v>
      </c>
      <c r="C37" s="75">
        <v>1696380</v>
      </c>
      <c r="D37" s="104">
        <v>1553980</v>
      </c>
      <c r="E37" s="13">
        <v>0</v>
      </c>
      <c r="F37" s="69">
        <v>0</v>
      </c>
      <c r="G37" s="13">
        <v>0</v>
      </c>
      <c r="H37" s="81">
        <v>0</v>
      </c>
      <c r="I37" s="13">
        <v>0</v>
      </c>
      <c r="J37" s="81">
        <v>0</v>
      </c>
      <c r="K37" s="13">
        <v>0</v>
      </c>
      <c r="L37" s="81">
        <v>0</v>
      </c>
      <c r="M37" s="81">
        <v>160</v>
      </c>
      <c r="N37" s="81">
        <v>142400</v>
      </c>
      <c r="O37" s="69">
        <v>0</v>
      </c>
      <c r="P37" s="69">
        <v>0</v>
      </c>
      <c r="Q37" s="69">
        <v>0</v>
      </c>
      <c r="R37" s="69">
        <v>0</v>
      </c>
    </row>
    <row r="38" spans="1:18" ht="33.75" customHeight="1">
      <c r="A38" s="13">
        <v>8</v>
      </c>
      <c r="B38" s="70" t="s">
        <v>79</v>
      </c>
      <c r="C38" s="75">
        <v>99680</v>
      </c>
      <c r="D38" s="69">
        <v>0</v>
      </c>
      <c r="E38" s="13">
        <v>0</v>
      </c>
      <c r="F38" s="69">
        <v>0</v>
      </c>
      <c r="G38" s="13">
        <v>0</v>
      </c>
      <c r="H38" s="81">
        <v>0</v>
      </c>
      <c r="I38" s="13">
        <v>0</v>
      </c>
      <c r="J38" s="94">
        <v>0</v>
      </c>
      <c r="K38" s="13">
        <v>0</v>
      </c>
      <c r="L38" s="81">
        <v>0</v>
      </c>
      <c r="M38" s="13">
        <v>112</v>
      </c>
      <c r="N38" s="104">
        <v>99680</v>
      </c>
      <c r="O38" s="69">
        <v>0</v>
      </c>
      <c r="P38" s="69">
        <v>0</v>
      </c>
      <c r="Q38" s="69">
        <v>0</v>
      </c>
      <c r="R38" s="69">
        <v>0</v>
      </c>
    </row>
    <row r="39" spans="1:18" ht="33.75" customHeight="1">
      <c r="A39" s="13">
        <v>9</v>
      </c>
      <c r="B39" s="76" t="s">
        <v>102</v>
      </c>
      <c r="C39" s="75">
        <v>2363980</v>
      </c>
      <c r="D39" s="104">
        <v>954780</v>
      </c>
      <c r="E39" s="13">
        <v>0</v>
      </c>
      <c r="F39" s="69">
        <v>0</v>
      </c>
      <c r="G39" s="13">
        <v>601</v>
      </c>
      <c r="H39" s="104">
        <v>979630</v>
      </c>
      <c r="I39" s="13">
        <v>0</v>
      </c>
      <c r="J39" s="94">
        <v>0</v>
      </c>
      <c r="K39" s="13">
        <v>310</v>
      </c>
      <c r="L39" s="104">
        <v>337900</v>
      </c>
      <c r="M39" s="13">
        <v>103</v>
      </c>
      <c r="N39" s="104">
        <v>91670</v>
      </c>
      <c r="O39" s="69">
        <v>0</v>
      </c>
      <c r="P39" s="69">
        <v>0</v>
      </c>
      <c r="Q39" s="69">
        <v>0</v>
      </c>
      <c r="R39" s="69">
        <v>0</v>
      </c>
    </row>
    <row r="40" spans="1:18" ht="33.75" customHeight="1">
      <c r="A40" s="13">
        <v>10</v>
      </c>
      <c r="B40" s="70" t="s">
        <v>81</v>
      </c>
      <c r="C40" s="75">
        <v>500280</v>
      </c>
      <c r="D40" s="104">
        <v>70400</v>
      </c>
      <c r="E40" s="13">
        <v>0</v>
      </c>
      <c r="F40" s="69">
        <v>0</v>
      </c>
      <c r="G40" s="13">
        <v>0</v>
      </c>
      <c r="H40" s="94">
        <v>0</v>
      </c>
      <c r="I40" s="13">
        <v>684</v>
      </c>
      <c r="J40" s="104">
        <v>369360</v>
      </c>
      <c r="K40" s="13">
        <v>0</v>
      </c>
      <c r="L40" s="81">
        <v>0</v>
      </c>
      <c r="M40" s="13">
        <v>68</v>
      </c>
      <c r="N40" s="104">
        <v>60520</v>
      </c>
      <c r="O40" s="69">
        <v>0</v>
      </c>
      <c r="P40" s="69">
        <v>0</v>
      </c>
      <c r="Q40" s="69">
        <v>0</v>
      </c>
      <c r="R40" s="69">
        <v>0</v>
      </c>
    </row>
    <row r="41" spans="1:18" ht="33.75" customHeight="1">
      <c r="A41" s="13">
        <v>11</v>
      </c>
      <c r="B41" s="76" t="s">
        <v>82</v>
      </c>
      <c r="C41" s="75">
        <v>1308910</v>
      </c>
      <c r="D41" s="104">
        <v>763120</v>
      </c>
      <c r="E41" s="13">
        <v>0</v>
      </c>
      <c r="F41" s="69">
        <v>0</v>
      </c>
      <c r="G41" s="13">
        <v>0</v>
      </c>
      <c r="H41" s="94">
        <v>0</v>
      </c>
      <c r="I41" s="13">
        <v>0</v>
      </c>
      <c r="J41" s="94">
        <v>0</v>
      </c>
      <c r="K41" s="13">
        <v>455</v>
      </c>
      <c r="L41" s="104">
        <v>495950</v>
      </c>
      <c r="M41" s="13">
        <v>56</v>
      </c>
      <c r="N41" s="104">
        <v>49840</v>
      </c>
      <c r="O41" s="69">
        <v>0</v>
      </c>
      <c r="P41" s="69">
        <v>0</v>
      </c>
      <c r="Q41" s="69">
        <v>0</v>
      </c>
      <c r="R41" s="69">
        <v>0</v>
      </c>
    </row>
    <row r="42" spans="1:18" ht="33.75" customHeight="1">
      <c r="A42" s="13">
        <v>12</v>
      </c>
      <c r="B42" s="76" t="s">
        <v>86</v>
      </c>
      <c r="C42" s="75">
        <v>1308910</v>
      </c>
      <c r="D42" s="104">
        <v>763120</v>
      </c>
      <c r="E42" s="13">
        <v>0</v>
      </c>
      <c r="F42" s="69">
        <v>0</v>
      </c>
      <c r="G42" s="13">
        <v>0</v>
      </c>
      <c r="H42" s="94">
        <v>0</v>
      </c>
      <c r="I42" s="13">
        <v>0</v>
      </c>
      <c r="J42" s="94">
        <v>0</v>
      </c>
      <c r="K42" s="13">
        <v>455</v>
      </c>
      <c r="L42" s="104">
        <v>495950</v>
      </c>
      <c r="M42" s="13">
        <v>56</v>
      </c>
      <c r="N42" s="104">
        <v>49840</v>
      </c>
      <c r="O42" s="69">
        <v>0</v>
      </c>
      <c r="P42" s="69">
        <v>0</v>
      </c>
      <c r="Q42" s="69">
        <v>0</v>
      </c>
      <c r="R42" s="69">
        <v>0</v>
      </c>
    </row>
    <row r="43" spans="1:18" s="32" customFormat="1" ht="33.75" customHeight="1">
      <c r="A43" s="13">
        <v>13</v>
      </c>
      <c r="B43" s="70" t="s">
        <v>89</v>
      </c>
      <c r="C43" s="75">
        <v>1221680</v>
      </c>
      <c r="D43" s="104">
        <v>132000</v>
      </c>
      <c r="E43" s="13">
        <v>0</v>
      </c>
      <c r="F43" s="69">
        <v>0</v>
      </c>
      <c r="G43" s="13">
        <v>0</v>
      </c>
      <c r="H43" s="94">
        <v>0</v>
      </c>
      <c r="I43" s="13">
        <v>0</v>
      </c>
      <c r="J43" s="94">
        <v>0</v>
      </c>
      <c r="K43" s="13">
        <v>0</v>
      </c>
      <c r="L43" s="81">
        <v>0</v>
      </c>
      <c r="M43" s="13">
        <v>100</v>
      </c>
      <c r="N43" s="104">
        <v>89000</v>
      </c>
      <c r="O43" s="69">
        <v>0</v>
      </c>
      <c r="P43" s="69">
        <v>0</v>
      </c>
      <c r="Q43" s="104">
        <v>1000680</v>
      </c>
      <c r="R43" s="69">
        <v>0</v>
      </c>
    </row>
    <row r="44" spans="1:18" s="32" customFormat="1" ht="33.75" customHeight="1">
      <c r="A44" s="13">
        <v>14</v>
      </c>
      <c r="B44" s="76" t="s">
        <v>97</v>
      </c>
      <c r="C44" s="75">
        <v>6459438</v>
      </c>
      <c r="D44" s="104">
        <v>2588440</v>
      </c>
      <c r="E44" s="13">
        <v>0</v>
      </c>
      <c r="F44" s="69">
        <v>0</v>
      </c>
      <c r="G44" s="13">
        <v>880</v>
      </c>
      <c r="H44" s="81">
        <v>1434400</v>
      </c>
      <c r="I44" s="81">
        <v>375.7</v>
      </c>
      <c r="J44" s="81">
        <v>202878</v>
      </c>
      <c r="K44" s="13">
        <v>1966</v>
      </c>
      <c r="L44" s="81">
        <v>2142940</v>
      </c>
      <c r="M44" s="81">
        <v>102</v>
      </c>
      <c r="N44" s="81">
        <v>90780</v>
      </c>
      <c r="O44" s="69">
        <v>0</v>
      </c>
      <c r="P44" s="69">
        <v>0</v>
      </c>
      <c r="Q44" s="69">
        <v>0</v>
      </c>
      <c r="R44" s="69">
        <v>0</v>
      </c>
    </row>
    <row r="45" spans="1:18" ht="33.75" customHeight="1">
      <c r="A45" s="13">
        <v>15</v>
      </c>
      <c r="B45" s="76" t="s">
        <v>98</v>
      </c>
      <c r="C45" s="75">
        <v>4399432</v>
      </c>
      <c r="D45" s="104">
        <v>2059150</v>
      </c>
      <c r="E45" s="13">
        <v>0</v>
      </c>
      <c r="F45" s="69">
        <v>0</v>
      </c>
      <c r="G45" s="13">
        <v>872</v>
      </c>
      <c r="H45" s="104">
        <v>1421360</v>
      </c>
      <c r="I45" s="13">
        <v>550.8</v>
      </c>
      <c r="J45" s="81">
        <v>297432</v>
      </c>
      <c r="K45" s="13">
        <v>1456</v>
      </c>
      <c r="L45" s="104">
        <v>538720</v>
      </c>
      <c r="M45" s="13">
        <v>93</v>
      </c>
      <c r="N45" s="104">
        <v>82770</v>
      </c>
      <c r="O45" s="69">
        <v>0</v>
      </c>
      <c r="P45" s="69">
        <v>0</v>
      </c>
      <c r="Q45" s="69">
        <v>0</v>
      </c>
      <c r="R45" s="69">
        <v>0</v>
      </c>
    </row>
    <row r="46" spans="1:18" s="32" customFormat="1" ht="33.75" customHeight="1">
      <c r="A46" s="142" t="s">
        <v>64</v>
      </c>
      <c r="B46" s="143"/>
      <c r="C46" s="95">
        <f>SUM(C31:C45)</f>
        <v>33734894</v>
      </c>
      <c r="D46" s="95">
        <f>SUM(D31:D45)</f>
        <v>14285878</v>
      </c>
      <c r="E46" s="96">
        <v>0</v>
      </c>
      <c r="F46" s="97">
        <f aca="true" t="shared" si="3" ref="F46:R46">SUM(F31:F45)</f>
        <v>0</v>
      </c>
      <c r="G46" s="105">
        <f t="shared" si="3"/>
        <v>4875</v>
      </c>
      <c r="H46" s="95">
        <f t="shared" si="3"/>
        <v>7946250</v>
      </c>
      <c r="I46" s="105">
        <f t="shared" si="3"/>
        <v>3860.8999999999996</v>
      </c>
      <c r="J46" s="95">
        <f t="shared" si="3"/>
        <v>2084886</v>
      </c>
      <c r="K46" s="105">
        <f t="shared" si="3"/>
        <v>8586</v>
      </c>
      <c r="L46" s="95">
        <f t="shared" si="3"/>
        <v>7251300</v>
      </c>
      <c r="M46" s="105">
        <f t="shared" si="3"/>
        <v>1310</v>
      </c>
      <c r="N46" s="95">
        <f t="shared" si="3"/>
        <v>1165900</v>
      </c>
      <c r="O46" s="98">
        <f t="shared" si="3"/>
        <v>0</v>
      </c>
      <c r="P46" s="98">
        <f t="shared" si="3"/>
        <v>0</v>
      </c>
      <c r="Q46" s="95">
        <f t="shared" si="3"/>
        <v>1000680</v>
      </c>
      <c r="R46" s="98">
        <f t="shared" si="3"/>
        <v>0</v>
      </c>
    </row>
    <row r="47" spans="1:18" s="32" customFormat="1" ht="33.75" customHeight="1">
      <c r="A47" s="142" t="s">
        <v>65</v>
      </c>
      <c r="B47" s="143"/>
      <c r="C47" s="84">
        <f>C46+C29+C21</f>
        <v>54726266</v>
      </c>
      <c r="D47" s="84">
        <f>D46+D29+D21</f>
        <v>20018902</v>
      </c>
      <c r="E47" s="96">
        <v>0</v>
      </c>
      <c r="F47" s="97">
        <f>SUM(F41:F46)</f>
        <v>0</v>
      </c>
      <c r="G47" s="105">
        <f aca="true" t="shared" si="4" ref="G47:N47">G46+G29+G21</f>
        <v>12135.81</v>
      </c>
      <c r="H47" s="84">
        <f t="shared" si="4"/>
        <v>16862171</v>
      </c>
      <c r="I47" s="105">
        <f t="shared" si="4"/>
        <v>5198.2</v>
      </c>
      <c r="J47" s="84">
        <f t="shared" si="4"/>
        <v>2502142</v>
      </c>
      <c r="K47" s="105">
        <f t="shared" si="4"/>
        <v>17691.48</v>
      </c>
      <c r="L47" s="84">
        <f t="shared" si="4"/>
        <v>13040980</v>
      </c>
      <c r="M47" s="105">
        <f t="shared" si="4"/>
        <v>1464.1</v>
      </c>
      <c r="N47" s="84">
        <f t="shared" si="4"/>
        <v>1301391</v>
      </c>
      <c r="O47" s="98">
        <f>SUM(O41:O46)</f>
        <v>0</v>
      </c>
      <c r="P47" s="98">
        <f>SUM(P41:P46)</f>
        <v>0</v>
      </c>
      <c r="Q47" s="84">
        <v>1000680</v>
      </c>
      <c r="R47" s="98">
        <f>SUM(R41:R46)</f>
        <v>0</v>
      </c>
    </row>
    <row r="48" ht="22.5" customHeight="1"/>
    <row r="49" ht="22.5" customHeight="1"/>
    <row r="50" spans="2:13" s="42" customFormat="1" ht="24.75" customHeight="1">
      <c r="B50" s="136" t="s">
        <v>67</v>
      </c>
      <c r="C50" s="136"/>
      <c r="D50" s="136"/>
      <c r="F50" s="135" t="s">
        <v>68</v>
      </c>
      <c r="G50" s="135"/>
      <c r="H50" s="135"/>
      <c r="I50" s="135"/>
      <c r="J50" s="136" t="s">
        <v>69</v>
      </c>
      <c r="K50" s="136"/>
      <c r="L50" s="136"/>
      <c r="M50" s="136"/>
    </row>
    <row r="54" ht="36" customHeight="1">
      <c r="K54" s="9" t="s">
        <v>99</v>
      </c>
    </row>
    <row r="65" ht="36" customHeight="1">
      <c r="B65" s="48"/>
    </row>
  </sheetData>
  <sheetProtection/>
  <mergeCells count="31">
    <mergeCell ref="K9:L10"/>
    <mergeCell ref="O9:O10"/>
    <mergeCell ref="B50:D50"/>
    <mergeCell ref="F50:I50"/>
    <mergeCell ref="J50:M50"/>
    <mergeCell ref="A46:B46"/>
    <mergeCell ref="A47:B47"/>
    <mergeCell ref="G1:R1"/>
    <mergeCell ref="G2:R2"/>
    <mergeCell ref="G3:R3"/>
    <mergeCell ref="G4:R4"/>
    <mergeCell ref="A30:R30"/>
    <mergeCell ref="Q9:Q10"/>
    <mergeCell ref="O8:R8"/>
    <mergeCell ref="A22:R22"/>
    <mergeCell ref="A21:B21"/>
    <mergeCell ref="D9:D10"/>
    <mergeCell ref="A13:R13"/>
    <mergeCell ref="I9:J10"/>
    <mergeCell ref="A8:A11"/>
    <mergeCell ref="B8:B11"/>
    <mergeCell ref="D8:N8"/>
    <mergeCell ref="P9:P10"/>
    <mergeCell ref="G5:R5"/>
    <mergeCell ref="A29:B29"/>
    <mergeCell ref="A6:R6"/>
    <mergeCell ref="C8:C10"/>
    <mergeCell ref="E9:F10"/>
    <mergeCell ref="M9:N10"/>
    <mergeCell ref="R9:R10"/>
    <mergeCell ref="G9:H10"/>
  </mergeCells>
  <printOptions/>
  <pageMargins left="0.15748031496062992" right="0" top="0.4330708661417323" bottom="0.34" header="0.2755905511811024" footer="0.1968503937007874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="90" zoomScaleNormal="90" zoomScalePageLayoutView="0" workbookViewId="0" topLeftCell="A1">
      <selection activeCell="C23" sqref="C23"/>
    </sheetView>
  </sheetViews>
  <sheetFormatPr defaultColWidth="9.140625" defaultRowHeight="15"/>
  <cols>
    <col min="1" max="1" width="3.57421875" style="42" customWidth="1"/>
    <col min="2" max="2" width="32.28125" style="42" customWidth="1"/>
    <col min="3" max="3" width="19.421875" style="42" customWidth="1"/>
    <col min="4" max="4" width="18.57421875" style="42" customWidth="1"/>
    <col min="5" max="5" width="8.8515625" style="42" customWidth="1"/>
    <col min="6" max="6" width="8.7109375" style="42" customWidth="1"/>
    <col min="7" max="7" width="10.28125" style="42" customWidth="1"/>
    <col min="8" max="8" width="9.140625" style="42" customWidth="1"/>
    <col min="9" max="9" width="8.00390625" style="42" customWidth="1"/>
    <col min="10" max="10" width="10.8515625" style="42" customWidth="1"/>
    <col min="11" max="11" width="10.57421875" style="42" customWidth="1"/>
    <col min="12" max="12" width="11.7109375" style="42" customWidth="1"/>
    <col min="13" max="14" width="17.28125" style="42" customWidth="1"/>
    <col min="15" max="16384" width="9.140625" style="42" customWidth="1"/>
  </cols>
  <sheetData>
    <row r="1" spans="4:16" ht="12.75" customHeight="1">
      <c r="D1" s="132" t="s">
        <v>90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4"/>
      <c r="P1" s="4"/>
    </row>
    <row r="2" spans="4:16" ht="12.75" customHeight="1">
      <c r="D2" s="132" t="s">
        <v>58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4"/>
      <c r="P2" s="4"/>
    </row>
    <row r="3" spans="4:16" ht="12.75" customHeight="1">
      <c r="D3" s="132" t="s">
        <v>59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4"/>
      <c r="P3" s="4"/>
    </row>
    <row r="4" spans="4:16" ht="12.75" customHeight="1">
      <c r="D4" s="132" t="s">
        <v>60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4"/>
      <c r="P4" s="4"/>
    </row>
    <row r="5" spans="4:16" ht="12.75" customHeight="1">
      <c r="D5" s="133" t="s">
        <v>76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4"/>
      <c r="P5" s="4"/>
    </row>
    <row r="6" spans="11:16" ht="18" customHeight="1">
      <c r="K6" s="49"/>
      <c r="L6" s="4"/>
      <c r="M6" s="4"/>
      <c r="N6" s="4"/>
      <c r="O6" s="4"/>
      <c r="P6" s="4"/>
    </row>
    <row r="7" spans="11:16" ht="18.75" customHeight="1">
      <c r="K7" s="49"/>
      <c r="L7" s="4"/>
      <c r="M7" s="4"/>
      <c r="N7" s="4"/>
      <c r="O7" s="4"/>
      <c r="P7" s="4"/>
    </row>
    <row r="8" spans="1:14" ht="15.75">
      <c r="A8" s="161" t="s">
        <v>45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</row>
    <row r="10" spans="1:14" ht="104.25" customHeight="1">
      <c r="A10" s="167" t="s">
        <v>1</v>
      </c>
      <c r="B10" s="163" t="s">
        <v>46</v>
      </c>
      <c r="C10" s="166" t="s">
        <v>47</v>
      </c>
      <c r="D10" s="166" t="s">
        <v>48</v>
      </c>
      <c r="E10" s="162" t="s">
        <v>49</v>
      </c>
      <c r="F10" s="162"/>
      <c r="G10" s="162"/>
      <c r="H10" s="162"/>
      <c r="I10" s="162"/>
      <c r="J10" s="166" t="s">
        <v>7</v>
      </c>
      <c r="K10" s="166"/>
      <c r="L10" s="166"/>
      <c r="M10" s="166"/>
      <c r="N10" s="166"/>
    </row>
    <row r="11" spans="1:14" ht="37.5" customHeight="1">
      <c r="A11" s="168"/>
      <c r="B11" s="164"/>
      <c r="C11" s="166"/>
      <c r="D11" s="166"/>
      <c r="E11" s="2" t="s">
        <v>50</v>
      </c>
      <c r="F11" s="2" t="s">
        <v>51</v>
      </c>
      <c r="G11" s="2" t="s">
        <v>52</v>
      </c>
      <c r="H11" s="2" t="s">
        <v>53</v>
      </c>
      <c r="I11" s="2" t="s">
        <v>17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17</v>
      </c>
    </row>
    <row r="12" spans="1:14" ht="31.5">
      <c r="A12" s="169"/>
      <c r="B12" s="165"/>
      <c r="C12" s="2" t="s">
        <v>21</v>
      </c>
      <c r="D12" s="2" t="s">
        <v>54</v>
      </c>
      <c r="E12" s="2" t="s">
        <v>55</v>
      </c>
      <c r="F12" s="2" t="s">
        <v>55</v>
      </c>
      <c r="G12" s="2" t="s">
        <v>55</v>
      </c>
      <c r="H12" s="2" t="s">
        <v>55</v>
      </c>
      <c r="I12" s="2" t="s">
        <v>55</v>
      </c>
      <c r="J12" s="2" t="s">
        <v>23</v>
      </c>
      <c r="K12" s="2" t="s">
        <v>23</v>
      </c>
      <c r="L12" s="2" t="s">
        <v>23</v>
      </c>
      <c r="M12" s="2" t="s">
        <v>23</v>
      </c>
      <c r="N12" s="2" t="s">
        <v>23</v>
      </c>
    </row>
    <row r="13" spans="1:14" s="54" customFormat="1" ht="15.75">
      <c r="A13" s="53">
        <v>1</v>
      </c>
      <c r="B13" s="53">
        <v>2</v>
      </c>
      <c r="C13" s="53">
        <v>3</v>
      </c>
      <c r="D13" s="53">
        <v>4</v>
      </c>
      <c r="E13" s="53">
        <v>5</v>
      </c>
      <c r="F13" s="53">
        <v>6</v>
      </c>
      <c r="G13" s="53">
        <v>7</v>
      </c>
      <c r="H13" s="53">
        <v>8</v>
      </c>
      <c r="I13" s="53">
        <v>9</v>
      </c>
      <c r="J13" s="53">
        <v>10</v>
      </c>
      <c r="K13" s="53">
        <v>11</v>
      </c>
      <c r="L13" s="53">
        <v>12</v>
      </c>
      <c r="M13" s="53">
        <v>13</v>
      </c>
      <c r="N13" s="53">
        <v>14</v>
      </c>
    </row>
    <row r="14" spans="1:14" ht="20.25" customHeight="1">
      <c r="A14" s="121" t="s">
        <v>28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3"/>
    </row>
    <row r="15" spans="1:14" ht="20.25" customHeight="1">
      <c r="A15" s="3">
        <v>1</v>
      </c>
      <c r="B15" s="37" t="s">
        <v>56</v>
      </c>
      <c r="C15" s="107">
        <v>14204.1</v>
      </c>
      <c r="D15" s="27">
        <v>370</v>
      </c>
      <c r="E15" s="27">
        <v>0</v>
      </c>
      <c r="F15" s="27">
        <v>0</v>
      </c>
      <c r="G15" s="27">
        <v>0</v>
      </c>
      <c r="H15" s="28">
        <v>7</v>
      </c>
      <c r="I15" s="28">
        <v>7</v>
      </c>
      <c r="J15" s="24">
        <v>0</v>
      </c>
      <c r="K15" s="24">
        <v>0</v>
      </c>
      <c r="L15" s="24">
        <v>0</v>
      </c>
      <c r="M15" s="17">
        <v>12454206</v>
      </c>
      <c r="N15" s="17">
        <v>12454206</v>
      </c>
    </row>
    <row r="16" spans="1:14" ht="32.25" customHeight="1">
      <c r="A16" s="149" t="s">
        <v>92</v>
      </c>
      <c r="B16" s="150"/>
      <c r="C16" s="106">
        <f aca="true" t="shared" si="0" ref="C16:N16">C15</f>
        <v>14204.1</v>
      </c>
      <c r="D16" s="30">
        <f t="shared" si="0"/>
        <v>370</v>
      </c>
      <c r="E16" s="30">
        <f t="shared" si="0"/>
        <v>0</v>
      </c>
      <c r="F16" s="30">
        <f t="shared" si="0"/>
        <v>0</v>
      </c>
      <c r="G16" s="30">
        <f t="shared" si="0"/>
        <v>0</v>
      </c>
      <c r="H16" s="31">
        <f t="shared" si="0"/>
        <v>7</v>
      </c>
      <c r="I16" s="31">
        <f t="shared" si="0"/>
        <v>7</v>
      </c>
      <c r="J16" s="29">
        <f t="shared" si="0"/>
        <v>0</v>
      </c>
      <c r="K16" s="29">
        <f t="shared" si="0"/>
        <v>0</v>
      </c>
      <c r="L16" s="29">
        <f t="shared" si="0"/>
        <v>0</v>
      </c>
      <c r="M16" s="18">
        <f t="shared" si="0"/>
        <v>12454206</v>
      </c>
      <c r="N16" s="18">
        <f t="shared" si="0"/>
        <v>12454206</v>
      </c>
    </row>
    <row r="17" spans="1:14" ht="21" customHeight="1">
      <c r="A17" s="121" t="s">
        <v>30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3"/>
    </row>
    <row r="18" spans="1:14" ht="21" customHeight="1">
      <c r="A18" s="1">
        <v>1</v>
      </c>
      <c r="B18" s="37" t="s">
        <v>56</v>
      </c>
      <c r="C18" s="107">
        <v>7225.5</v>
      </c>
      <c r="D18" s="27">
        <v>231</v>
      </c>
      <c r="E18" s="27">
        <v>0</v>
      </c>
      <c r="F18" s="27">
        <v>0</v>
      </c>
      <c r="G18" s="27">
        <v>0</v>
      </c>
      <c r="H18" s="27">
        <v>6</v>
      </c>
      <c r="I18" s="27">
        <v>6</v>
      </c>
      <c r="J18" s="24">
        <v>0</v>
      </c>
      <c r="K18" s="24">
        <v>0</v>
      </c>
      <c r="L18" s="24">
        <v>0</v>
      </c>
      <c r="M18" s="19">
        <v>8537166</v>
      </c>
      <c r="N18" s="19">
        <v>8537166</v>
      </c>
    </row>
    <row r="19" spans="1:14" ht="32.25" customHeight="1">
      <c r="A19" s="149" t="s">
        <v>93</v>
      </c>
      <c r="B19" s="150"/>
      <c r="C19" s="106">
        <f aca="true" t="shared" si="1" ref="C19:N19">C18</f>
        <v>7225.5</v>
      </c>
      <c r="D19" s="30">
        <f t="shared" si="1"/>
        <v>231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1">
        <f t="shared" si="1"/>
        <v>6</v>
      </c>
      <c r="I19" s="31">
        <f t="shared" si="1"/>
        <v>6</v>
      </c>
      <c r="J19" s="29">
        <f t="shared" si="1"/>
        <v>0</v>
      </c>
      <c r="K19" s="29">
        <f t="shared" si="1"/>
        <v>0</v>
      </c>
      <c r="L19" s="29">
        <f t="shared" si="1"/>
        <v>0</v>
      </c>
      <c r="M19" s="18">
        <f t="shared" si="1"/>
        <v>8537166</v>
      </c>
      <c r="N19" s="18">
        <f t="shared" si="1"/>
        <v>8537166</v>
      </c>
    </row>
    <row r="20" spans="1:14" ht="18.75" customHeight="1">
      <c r="A20" s="121" t="s">
        <v>29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3"/>
    </row>
    <row r="21" spans="1:14" ht="18.75" customHeight="1">
      <c r="A21" s="1">
        <v>1</v>
      </c>
      <c r="B21" s="37" t="s">
        <v>56</v>
      </c>
      <c r="C21" s="107">
        <v>25806.2</v>
      </c>
      <c r="D21" s="27">
        <v>708</v>
      </c>
      <c r="E21" s="27">
        <v>0</v>
      </c>
      <c r="F21" s="27">
        <v>0</v>
      </c>
      <c r="G21" s="27">
        <v>0</v>
      </c>
      <c r="H21" s="27">
        <v>15</v>
      </c>
      <c r="I21" s="27">
        <v>15</v>
      </c>
      <c r="J21" s="24">
        <v>0</v>
      </c>
      <c r="K21" s="24">
        <v>0</v>
      </c>
      <c r="L21" s="24">
        <v>0</v>
      </c>
      <c r="M21" s="19">
        <v>33734894</v>
      </c>
      <c r="N21" s="19">
        <v>33734894</v>
      </c>
    </row>
    <row r="22" spans="1:14" s="50" customFormat="1" ht="33.75" customHeight="1">
      <c r="A22" s="149" t="s">
        <v>94</v>
      </c>
      <c r="B22" s="150"/>
      <c r="C22" s="106">
        <f aca="true" t="shared" si="2" ref="C22:N22">C21</f>
        <v>25806.2</v>
      </c>
      <c r="D22" s="30">
        <f t="shared" si="2"/>
        <v>708</v>
      </c>
      <c r="E22" s="30">
        <f t="shared" si="2"/>
        <v>0</v>
      </c>
      <c r="F22" s="30">
        <f t="shared" si="2"/>
        <v>0</v>
      </c>
      <c r="G22" s="30">
        <f t="shared" si="2"/>
        <v>0</v>
      </c>
      <c r="H22" s="31">
        <f t="shared" si="2"/>
        <v>15</v>
      </c>
      <c r="I22" s="31">
        <f t="shared" si="2"/>
        <v>15</v>
      </c>
      <c r="J22" s="29">
        <f t="shared" si="2"/>
        <v>0</v>
      </c>
      <c r="K22" s="29">
        <f t="shared" si="2"/>
        <v>0</v>
      </c>
      <c r="L22" s="29">
        <f t="shared" si="2"/>
        <v>0</v>
      </c>
      <c r="M22" s="18">
        <f t="shared" si="2"/>
        <v>33734894</v>
      </c>
      <c r="N22" s="18">
        <f t="shared" si="2"/>
        <v>33734894</v>
      </c>
    </row>
    <row r="23" spans="1:14" s="50" customFormat="1" ht="39" customHeight="1">
      <c r="A23" s="149" t="s">
        <v>95</v>
      </c>
      <c r="B23" s="150"/>
      <c r="C23" s="106">
        <v>28753.2</v>
      </c>
      <c r="D23" s="30">
        <v>786</v>
      </c>
      <c r="E23" s="30">
        <f aca="true" t="shared" si="3" ref="E23:L23">E16+E19+E22</f>
        <v>0</v>
      </c>
      <c r="F23" s="30">
        <f t="shared" si="3"/>
        <v>0</v>
      </c>
      <c r="G23" s="30">
        <f t="shared" si="3"/>
        <v>0</v>
      </c>
      <c r="H23" s="30">
        <f>H16+H19+H22-11</f>
        <v>17</v>
      </c>
      <c r="I23" s="30">
        <f>I16+I19+I22-11</f>
        <v>17</v>
      </c>
      <c r="J23" s="29">
        <f t="shared" si="3"/>
        <v>0</v>
      </c>
      <c r="K23" s="29">
        <f t="shared" si="3"/>
        <v>0</v>
      </c>
      <c r="L23" s="29">
        <f t="shared" si="3"/>
        <v>0</v>
      </c>
      <c r="M23" s="20">
        <f>M22+M19+M16</f>
        <v>54726266</v>
      </c>
      <c r="N23" s="20">
        <f>N22+N19+N16</f>
        <v>54726266</v>
      </c>
    </row>
    <row r="27" spans="2:13" ht="18.75">
      <c r="B27" s="136" t="s">
        <v>67</v>
      </c>
      <c r="C27" s="136"/>
      <c r="D27" s="136"/>
      <c r="F27" s="135" t="s">
        <v>68</v>
      </c>
      <c r="G27" s="135"/>
      <c r="H27" s="135"/>
      <c r="I27" s="135"/>
      <c r="J27" s="136" t="s">
        <v>69</v>
      </c>
      <c r="K27" s="136"/>
      <c r="L27" s="136"/>
      <c r="M27" s="136"/>
    </row>
    <row r="30" ht="15">
      <c r="L30" s="14"/>
    </row>
  </sheetData>
  <sheetProtection/>
  <mergeCells count="22">
    <mergeCell ref="A22:B22"/>
    <mergeCell ref="A16:B16"/>
    <mergeCell ref="J10:N10"/>
    <mergeCell ref="A10:A12"/>
    <mergeCell ref="A14:N14"/>
    <mergeCell ref="A20:N20"/>
    <mergeCell ref="A19:B19"/>
    <mergeCell ref="B27:D27"/>
    <mergeCell ref="F27:I27"/>
    <mergeCell ref="J27:M27"/>
    <mergeCell ref="A23:B23"/>
    <mergeCell ref="D1:N1"/>
    <mergeCell ref="D2:N2"/>
    <mergeCell ref="D3:N3"/>
    <mergeCell ref="D4:N4"/>
    <mergeCell ref="D5:N5"/>
    <mergeCell ref="A8:N8"/>
    <mergeCell ref="E10:I10"/>
    <mergeCell ref="A17:N17"/>
    <mergeCell ref="B10:B12"/>
    <mergeCell ref="C10:C11"/>
    <mergeCell ref="D10:D11"/>
  </mergeCells>
  <printOptions/>
  <pageMargins left="0.23" right="0" top="0.36" bottom="0.35433070866141736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USNCOMPUTERS</dc:creator>
  <cp:keywords/>
  <dc:description/>
  <cp:lastModifiedBy>Вакалюк</cp:lastModifiedBy>
  <cp:lastPrinted>2015-08-25T08:21:18Z</cp:lastPrinted>
  <dcterms:created xsi:type="dcterms:W3CDTF">2013-06-04T03:06:02Z</dcterms:created>
  <dcterms:modified xsi:type="dcterms:W3CDTF">2016-03-16T07:16:46Z</dcterms:modified>
  <cp:category/>
  <cp:version/>
  <cp:contentType/>
  <cp:contentStatus/>
</cp:coreProperties>
</file>